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820" windowHeight="3060" tabRatio="789" activeTab="0"/>
  </bookViews>
  <sheets>
    <sheet name="2006B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<sst xmlns="http://schemas.openxmlformats.org/spreadsheetml/2006/main" count="724" uniqueCount="54">
  <si>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</si>
  <si>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</si>
  <si>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</si>
  <si>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</si>
  <si>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</si>
  <si>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</si>
  <si>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</si>
  <si>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</si>
  <si>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</si>
  <si>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</si>
  <si>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</si>
  <si>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</si>
  <si>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</si>
  <si>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</si>
  <si>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</si>
  <si>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</si>
  <si>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</si>
  <si>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</si>
  <si>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</si>
  <si>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</si>
  <si>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</si>
  <si>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</si>
  <si>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</si>
  <si>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</si>
  <si>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</si>
  <si>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</si>
  <si>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</si>
  <si>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</si>
  <si>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</si>
  <si>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</si>
  <si>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</si>
  <si>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</si>
  <si>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</si>
  <si>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</si>
  <si>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</si>
  <si>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</si>
  <si>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</si>
  <si>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</si>
  <si>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</si>
  <si>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</si>
  <si>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</si>
  <si>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</si>
  <si>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</si>
  <si>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</si>
  <si>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</si>
  <si>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</si>
  <si>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</si>
  <si>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</si>
  <si>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</si>
  <si>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</si>
  <si>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</si>
  <si>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</si>
  <si>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</si>
  <si>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2006-B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</si>
</sst>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17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43" fontId="0" fillId="0" borderId="2" xfId="15" applyBorder="1" applyAlignment="1">
      <alignment/>
    </xf>
    <xf numFmtId="10" fontId="0" fillId="0" borderId="1" xfId="2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2" xfId="15" applyNumberFormat="1" applyBorder="1" applyAlignment="1">
      <alignment/>
    </xf>
    <xf numFmtId="10" fontId="0" fillId="0" borderId="0" xfId="21" applyNumberFormat="1" applyBorder="1" applyAlignment="1">
      <alignment/>
    </xf>
    <xf numFmtId="175" fontId="0" fillId="0" borderId="0" xfId="21" applyNumberFormat="1" applyAlignment="1">
      <alignment/>
    </xf>
    <xf numFmtId="43" fontId="0" fillId="0" borderId="0" xfId="0" applyNumberFormat="1" applyAlignment="1">
      <alignment/>
    </xf>
    <xf numFmtId="43" fontId="0" fillId="0" borderId="0" xfId="21" applyNumberFormat="1" applyAlignment="1">
      <alignment/>
    </xf>
    <xf numFmtId="43" fontId="0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2" xfId="15" applyFont="1" applyBorder="1" applyAlignment="1">
      <alignment/>
    </xf>
    <xf numFmtId="43" fontId="9" fillId="0" borderId="0" xfId="15" applyFont="1" applyAlignment="1">
      <alignment/>
    </xf>
    <xf numFmtId="43" fontId="9" fillId="0" borderId="0" xfId="0" applyNumberFormat="1" applyFont="1" applyAlignment="1">
      <alignment/>
    </xf>
    <xf numFmtId="43" fontId="9" fillId="0" borderId="0" xfId="21" applyNumberFormat="1" applyFont="1" applyAlignment="1">
      <alignment/>
    </xf>
    <xf numFmtId="10" fontId="9" fillId="0" borderId="0" xfId="21" applyNumberFormat="1" applyFont="1" applyAlignment="1">
      <alignment/>
    </xf>
    <xf numFmtId="43" fontId="8" fillId="0" borderId="2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43" fontId="10" fillId="0" borderId="0" xfId="15" applyFont="1" applyAlignment="1">
      <alignment/>
    </xf>
    <xf numFmtId="10" fontId="9" fillId="0" borderId="1" xfId="21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10" fillId="0" borderId="1" xfId="21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0" fontId="0" fillId="0" borderId="1" xfId="21" applyNumberFormat="1" applyBorder="1" applyAlignment="1">
      <alignment horizontal="center"/>
    </xf>
    <xf numFmtId="175" fontId="0" fillId="0" borderId="0" xfId="21" applyNumberFormat="1" applyAlignment="1">
      <alignment/>
    </xf>
    <xf numFmtId="43" fontId="0" fillId="0" borderId="0" xfId="15" applyAlignment="1">
      <alignment/>
    </xf>
    <xf numFmtId="10" fontId="0" fillId="0" borderId="0" xfId="21" applyNumberForma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2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0" xfId="21" applyNumberFormat="1" applyAlignment="1">
      <alignment/>
    </xf>
    <xf numFmtId="10" fontId="0" fillId="0" borderId="1" xfId="21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" xfId="21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5" fontId="0" fillId="0" borderId="0" xfId="21" applyNumberFormat="1" applyFont="1" applyAlignment="1">
      <alignment/>
    </xf>
    <xf numFmtId="0" fontId="5" fillId="0" borderId="0" xfId="0" applyFont="1" applyAlignment="1">
      <alignment/>
    </xf>
    <xf numFmtId="43" fontId="0" fillId="0" borderId="0" xfId="15" applyFont="1" applyAlignment="1">
      <alignment/>
    </xf>
    <xf numFmtId="10" fontId="0" fillId="0" borderId="0" xfId="21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2" xfId="15" applyFont="1" applyBorder="1" applyAlignment="1">
      <alignment/>
    </xf>
    <xf numFmtId="10" fontId="0" fillId="0" borderId="0" xfId="21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right"/>
    </xf>
    <xf numFmtId="9" fontId="14" fillId="3" borderId="0" xfId="21" applyFont="1" applyFill="1" applyAlignment="1">
      <alignment/>
    </xf>
    <xf numFmtId="9" fontId="14" fillId="3" borderId="2" xfId="21" applyFont="1" applyFill="1" applyBorder="1" applyAlignment="1">
      <alignment horizontal="center" wrapText="1"/>
    </xf>
    <xf numFmtId="10" fontId="14" fillId="3" borderId="0" xfId="21" applyNumberFormat="1" applyFont="1" applyFill="1" applyAlignment="1">
      <alignment/>
    </xf>
    <xf numFmtId="0" fontId="13" fillId="3" borderId="0" xfId="0" applyFont="1" applyFill="1" applyAlignment="1" quotePrefix="1">
      <alignment horizontal="left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Woart 2006-B
Cumulative Net Loss Rate</a:t>
            </a:r>
          </a:p>
        </c:rich>
      </c:tx>
      <c:layout>
        <c:manualLayout>
          <c:xMode val="factor"/>
          <c:yMode val="factor"/>
          <c:x val="-0.016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9"/>
          <c:w val="0.90275"/>
          <c:h val="0.72175"/>
        </c:manualLayout>
      </c:layout>
      <c:lineChart>
        <c:grouping val="standard"/>
        <c:varyColors val="0"/>
        <c:ser>
          <c:idx val="1"/>
          <c:order val="0"/>
          <c:tx>
            <c:v>Cum Net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'2006B'!$B$6:$B$53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'2006B'!$D$6:$D$53</c:f>
              <c:numCache>
                <c:ptCount val="48"/>
                <c:pt idx="0">
                  <c:v>0</c:v>
                </c:pt>
                <c:pt idx="1">
                  <c:v>0.0001</c:v>
                </c:pt>
                <c:pt idx="2">
                  <c:v>0.00048049967104980265</c:v>
                </c:pt>
                <c:pt idx="3">
                  <c:v>0.0008128395565304657</c:v>
                </c:pt>
                <c:pt idx="4">
                  <c:v>0.0012842843683430174</c:v>
                </c:pt>
                <c:pt idx="5">
                  <c:v>0.0017960507200451472</c:v>
                </c:pt>
                <c:pt idx="6">
                  <c:v>0.0019338809887911052</c:v>
                </c:pt>
                <c:pt idx="7">
                  <c:v>0.0024</c:v>
                </c:pt>
                <c:pt idx="8">
                  <c:v>0.0026</c:v>
                </c:pt>
                <c:pt idx="9">
                  <c:v>0.0031</c:v>
                </c:pt>
                <c:pt idx="10">
                  <c:v>0.0037</c:v>
                </c:pt>
                <c:pt idx="11">
                  <c:v>0.0041</c:v>
                </c:pt>
                <c:pt idx="12">
                  <c:v>0.0045</c:v>
                </c:pt>
                <c:pt idx="13">
                  <c:v>0.0052</c:v>
                </c:pt>
                <c:pt idx="14">
                  <c:v>0.0059</c:v>
                </c:pt>
                <c:pt idx="15">
                  <c:v>0.006810248695954656</c:v>
                </c:pt>
                <c:pt idx="16">
                  <c:v>0.007402878457094759</c:v>
                </c:pt>
                <c:pt idx="17">
                  <c:v>0.008150555929846386</c:v>
                </c:pt>
                <c:pt idx="18">
                  <c:v>0.0086</c:v>
                </c:pt>
                <c:pt idx="19">
                  <c:v>0.009033677209135761</c:v>
                </c:pt>
                <c:pt idx="20">
                  <c:v>0.0094</c:v>
                </c:pt>
                <c:pt idx="21">
                  <c:v>0.0102</c:v>
                </c:pt>
                <c:pt idx="22">
                  <c:v>0.0109</c:v>
                </c:pt>
                <c:pt idx="23">
                  <c:v>0.0114</c:v>
                </c:pt>
                <c:pt idx="24">
                  <c:v>0.0119</c:v>
                </c:pt>
                <c:pt idx="25">
                  <c:v>0.0124</c:v>
                </c:pt>
                <c:pt idx="26">
                  <c:v>0.0132</c:v>
                </c:pt>
                <c:pt idx="27">
                  <c:v>0.0139</c:v>
                </c:pt>
                <c:pt idx="28">
                  <c:v>0.0142</c:v>
                </c:pt>
                <c:pt idx="29">
                  <c:v>0.0148</c:v>
                </c:pt>
                <c:pt idx="30">
                  <c:v>0.0153</c:v>
                </c:pt>
                <c:pt idx="31">
                  <c:v>0.0156</c:v>
                </c:pt>
                <c:pt idx="32">
                  <c:v>0.016</c:v>
                </c:pt>
                <c:pt idx="33">
                  <c:v>0.0162</c:v>
                </c:pt>
                <c:pt idx="34">
                  <c:v>0.0165</c:v>
                </c:pt>
                <c:pt idx="35">
                  <c:v>0.0168</c:v>
                </c:pt>
                <c:pt idx="36">
                  <c:v>0.0172</c:v>
                </c:pt>
                <c:pt idx="37">
                  <c:v>0.0176</c:v>
                </c:pt>
                <c:pt idx="38">
                  <c:v>0.018</c:v>
                </c:pt>
                <c:pt idx="39">
                  <c:v>0.0183</c:v>
                </c:pt>
                <c:pt idx="40">
                  <c:v>0.0184</c:v>
                </c:pt>
                <c:pt idx="41">
                  <c:v>0.0186</c:v>
                </c:pt>
                <c:pt idx="42">
                  <c:v>0.0186</c:v>
                </c:pt>
                <c:pt idx="43">
                  <c:v>0.0186</c:v>
                </c:pt>
                <c:pt idx="44">
                  <c:v>0.0188</c:v>
                </c:pt>
                <c:pt idx="45">
                  <c:v>0.0189</c:v>
                </c:pt>
                <c:pt idx="46">
                  <c:v>0.0189</c:v>
                </c:pt>
                <c:pt idx="47">
                  <c:v>0.0191</c:v>
                </c:pt>
              </c:numCache>
            </c:numRef>
          </c:val>
          <c:smooth val="0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94553"/>
        <c:crosses val="autoZero"/>
        <c:auto val="1"/>
        <c:lblOffset val="100"/>
        <c:noMultiLvlLbl val="0"/>
      </c:catAx>
      <c:valAx>
        <c:axId val="24994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29496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4867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tabSelected="1" zoomScale="75" zoomScaleNormal="75" zoomScaleSheetLayoutView="75" workbookViewId="0" topLeftCell="A13">
      <selection activeCell="D55" sqref="D55"/>
    </sheetView>
  </sheetViews>
  <sheetFormatPr defaultColWidth="9.140625" defaultRowHeight="12.75"/>
  <cols>
    <col min="1" max="1" width="6.140625" style="84" customWidth="1"/>
    <col min="2" max="2" width="11.8515625" style="85" customWidth="1"/>
    <col min="3" max="3" width="2.28125" style="85" customWidth="1"/>
    <col min="4" max="4" width="15.28125" style="89" customWidth="1"/>
    <col min="5" max="16384" width="9.140625" style="84" customWidth="1"/>
  </cols>
  <sheetData>
    <row r="2" spans="2:3" ht="15.75">
      <c r="B2" s="92" t="s">
        <v>53</v>
      </c>
      <c r="C2" s="86"/>
    </row>
    <row r="3" ht="15">
      <c r="B3" s="85" t="s">
        <v>52</v>
      </c>
    </row>
    <row r="5" spans="2:4" ht="33">
      <c r="B5" s="87" t="s">
        <v>47</v>
      </c>
      <c r="D5" s="90" t="s">
        <v>48</v>
      </c>
    </row>
    <row r="6" spans="2:4" ht="15">
      <c r="B6" s="88">
        <v>1</v>
      </c>
      <c r="D6" s="91">
        <v>0</v>
      </c>
    </row>
    <row r="7" spans="2:4" ht="15">
      <c r="B7" s="88">
        <v>2</v>
      </c>
      <c r="D7" s="91">
        <v>0.0001</v>
      </c>
    </row>
    <row r="8" spans="2:4" ht="15">
      <c r="B8" s="88">
        <f aca="true" t="shared" si="0" ref="B8:B13">B7+1</f>
        <v>3</v>
      </c>
      <c r="D8" s="91">
        <v>0.00048049967104980265</v>
      </c>
    </row>
    <row r="9" spans="2:4" ht="15">
      <c r="B9" s="88">
        <f t="shared" si="0"/>
        <v>4</v>
      </c>
      <c r="D9" s="91">
        <v>0.0008128395565304657</v>
      </c>
    </row>
    <row r="10" spans="2:4" ht="15">
      <c r="B10" s="88">
        <f t="shared" si="0"/>
        <v>5</v>
      </c>
      <c r="D10" s="91">
        <v>0.0012842843683430174</v>
      </c>
    </row>
    <row r="11" spans="2:4" ht="15">
      <c r="B11" s="88">
        <f t="shared" si="0"/>
        <v>6</v>
      </c>
      <c r="D11" s="91">
        <v>0.0017960507200451472</v>
      </c>
    </row>
    <row r="12" spans="2:4" ht="15">
      <c r="B12" s="88">
        <f t="shared" si="0"/>
        <v>7</v>
      </c>
      <c r="D12" s="91">
        <v>0.0019338809887911052</v>
      </c>
    </row>
    <row r="13" spans="2:4" ht="15">
      <c r="B13" s="88">
        <f t="shared" si="0"/>
        <v>8</v>
      </c>
      <c r="D13" s="91">
        <v>0.0024</v>
      </c>
    </row>
    <row r="14" spans="2:4" ht="15">
      <c r="B14" s="88">
        <v>9</v>
      </c>
      <c r="D14" s="91">
        <v>0.0026</v>
      </c>
    </row>
    <row r="15" spans="2:4" ht="15">
      <c r="B15" s="88">
        <v>10</v>
      </c>
      <c r="D15" s="91">
        <v>0.0031</v>
      </c>
    </row>
    <row r="16" spans="2:4" ht="15">
      <c r="B16" s="88">
        <v>11</v>
      </c>
      <c r="D16" s="91">
        <v>0.0037</v>
      </c>
    </row>
    <row r="17" spans="2:4" ht="15">
      <c r="B17" s="88">
        <v>12</v>
      </c>
      <c r="D17" s="91">
        <v>0.0041</v>
      </c>
    </row>
    <row r="18" spans="2:4" ht="15">
      <c r="B18" s="88">
        <v>13</v>
      </c>
      <c r="D18" s="91">
        <v>0.0045</v>
      </c>
    </row>
    <row r="19" spans="2:4" ht="15">
      <c r="B19" s="88">
        <v>14</v>
      </c>
      <c r="D19" s="91">
        <v>0.0052</v>
      </c>
    </row>
    <row r="20" spans="2:4" ht="15">
      <c r="B20" s="88">
        <v>15</v>
      </c>
      <c r="D20" s="91">
        <v>0.0059</v>
      </c>
    </row>
    <row r="21" spans="2:4" ht="15">
      <c r="B21" s="88">
        <v>16</v>
      </c>
      <c r="D21" s="91">
        <v>0.006810248695954656</v>
      </c>
    </row>
    <row r="22" spans="2:4" ht="15">
      <c r="B22" s="88">
        <f>B21+1</f>
        <v>17</v>
      </c>
      <c r="D22" s="91">
        <v>0.007402878457094759</v>
      </c>
    </row>
    <row r="23" spans="2:4" ht="15">
      <c r="B23" s="88">
        <f>B22+1</f>
        <v>18</v>
      </c>
      <c r="D23" s="91">
        <v>0.008150555929846386</v>
      </c>
    </row>
    <row r="24" spans="2:4" ht="15">
      <c r="B24" s="88">
        <v>19</v>
      </c>
      <c r="D24" s="91">
        <v>0.0086</v>
      </c>
    </row>
    <row r="25" spans="2:4" ht="15">
      <c r="B25" s="88">
        <v>20</v>
      </c>
      <c r="D25" s="91">
        <v>0.009033677209135761</v>
      </c>
    </row>
    <row r="26" spans="2:4" ht="15">
      <c r="B26" s="88">
        <v>21</v>
      </c>
      <c r="D26" s="91">
        <v>0.0094</v>
      </c>
    </row>
    <row r="27" spans="2:4" ht="15">
      <c r="B27" s="88">
        <v>22</v>
      </c>
      <c r="D27" s="91">
        <v>0.0102</v>
      </c>
    </row>
    <row r="28" spans="2:4" ht="15">
      <c r="B28" s="88">
        <v>23</v>
      </c>
      <c r="D28" s="91">
        <v>0.0109</v>
      </c>
    </row>
    <row r="29" spans="2:4" ht="15">
      <c r="B29" s="88">
        <v>24</v>
      </c>
      <c r="D29" s="91">
        <v>0.0114</v>
      </c>
    </row>
    <row r="30" spans="2:4" ht="15">
      <c r="B30" s="88">
        <v>25</v>
      </c>
      <c r="D30" s="91">
        <v>0.0119</v>
      </c>
    </row>
    <row r="31" spans="2:4" ht="15">
      <c r="B31" s="88">
        <v>26</v>
      </c>
      <c r="D31" s="91">
        <v>0.0124</v>
      </c>
    </row>
    <row r="32" spans="2:4" ht="15">
      <c r="B32" s="88">
        <v>27</v>
      </c>
      <c r="D32" s="91">
        <v>0.0132</v>
      </c>
    </row>
    <row r="33" spans="2:4" ht="15">
      <c r="B33" s="88">
        <v>28</v>
      </c>
      <c r="D33" s="91">
        <v>0.0139</v>
      </c>
    </row>
    <row r="34" spans="2:4" ht="15">
      <c r="B34" s="88">
        <v>29</v>
      </c>
      <c r="D34" s="91">
        <v>0.0142</v>
      </c>
    </row>
    <row r="35" spans="2:4" ht="15">
      <c r="B35" s="88">
        <v>30</v>
      </c>
      <c r="D35" s="91">
        <v>0.0148</v>
      </c>
    </row>
    <row r="36" spans="2:4" ht="15">
      <c r="B36" s="88">
        <v>31</v>
      </c>
      <c r="D36" s="91">
        <v>0.0153</v>
      </c>
    </row>
    <row r="37" spans="2:4" ht="15">
      <c r="B37" s="88">
        <v>32</v>
      </c>
      <c r="D37" s="91">
        <v>0.0156</v>
      </c>
    </row>
    <row r="38" spans="2:4" ht="15">
      <c r="B38" s="88">
        <v>33</v>
      </c>
      <c r="D38" s="91">
        <v>0.016</v>
      </c>
    </row>
    <row r="39" spans="2:4" ht="15">
      <c r="B39" s="88">
        <v>34</v>
      </c>
      <c r="D39" s="91">
        <v>0.0162</v>
      </c>
    </row>
    <row r="40" spans="2:4" ht="15">
      <c r="B40" s="88">
        <v>35</v>
      </c>
      <c r="D40" s="91">
        <v>0.0165</v>
      </c>
    </row>
    <row r="41" spans="2:4" ht="15">
      <c r="B41" s="88">
        <v>36</v>
      </c>
      <c r="D41" s="91">
        <v>0.0168</v>
      </c>
    </row>
    <row r="42" spans="2:4" ht="15">
      <c r="B42" s="88">
        <v>37</v>
      </c>
      <c r="D42" s="91">
        <v>0.0172</v>
      </c>
    </row>
    <row r="43" spans="2:4" ht="15">
      <c r="B43" s="88">
        <v>38</v>
      </c>
      <c r="D43" s="91">
        <v>0.0176</v>
      </c>
    </row>
    <row r="44" spans="2:4" ht="15">
      <c r="B44" s="88">
        <v>39</v>
      </c>
      <c r="D44" s="91">
        <v>0.018</v>
      </c>
    </row>
    <row r="45" spans="2:4" ht="15">
      <c r="B45" s="88">
        <v>40</v>
      </c>
      <c r="D45" s="91">
        <v>0.0183</v>
      </c>
    </row>
    <row r="46" spans="2:4" ht="15">
      <c r="B46" s="88">
        <v>41</v>
      </c>
      <c r="D46" s="91">
        <v>0.0184</v>
      </c>
    </row>
    <row r="47" spans="2:4" ht="15">
      <c r="B47" s="88">
        <v>42</v>
      </c>
      <c r="D47" s="91">
        <v>0.0186</v>
      </c>
    </row>
    <row r="48" spans="2:4" ht="15">
      <c r="B48" s="88">
        <v>43</v>
      </c>
      <c r="D48" s="91">
        <v>0.0186</v>
      </c>
    </row>
    <row r="49" spans="2:4" ht="15">
      <c r="B49" s="88">
        <v>44</v>
      </c>
      <c r="D49" s="91">
        <v>0.0186</v>
      </c>
    </row>
    <row r="50" spans="2:4" ht="15">
      <c r="B50" s="88">
        <v>44</v>
      </c>
      <c r="D50" s="91">
        <v>0.0188</v>
      </c>
    </row>
    <row r="51" spans="2:4" ht="15">
      <c r="B51" s="88">
        <v>45</v>
      </c>
      <c r="D51" s="91">
        <v>0.0189</v>
      </c>
    </row>
    <row r="52" spans="2:4" ht="15">
      <c r="B52" s="88">
        <v>46</v>
      </c>
      <c r="D52" s="91">
        <v>0.0189</v>
      </c>
    </row>
    <row r="53" spans="2:4" ht="15">
      <c r="B53" s="88">
        <v>47</v>
      </c>
      <c r="D53" s="91">
        <v>0.0191</v>
      </c>
    </row>
    <row r="54" spans="2:4" ht="15">
      <c r="B54" s="88">
        <v>48</v>
      </c>
      <c r="D54" s="91">
        <v>0.0192</v>
      </c>
    </row>
    <row r="55" spans="2:4" ht="15">
      <c r="B55" s="88"/>
      <c r="D55" s="91"/>
    </row>
    <row r="56" ht="15.75">
      <c r="B56" s="86" t="s">
        <v>49</v>
      </c>
    </row>
    <row r="57" ht="15">
      <c r="B57" s="85" t="s">
        <v>50</v>
      </c>
    </row>
    <row r="58" ht="15">
      <c r="B58" s="85" t="s">
        <v>51</v>
      </c>
    </row>
  </sheetData>
  <printOptions/>
  <pageMargins left="0.5" right="0.5" top="0.5" bottom="0.5" header="0.5" footer="0.25"/>
  <pageSetup cellComments="asDisplayed" fitToHeight="1" fitToWidth="1" horizontalDpi="600" verticalDpi="600" orientation="portrait" scale="84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9" t="s">
        <v>23</v>
      </c>
      <c r="C5" s="100"/>
      <c r="D5" s="100"/>
      <c r="E5" s="101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22">
        <v>812707273.18</v>
      </c>
      <c r="F21" t="s">
        <v>20</v>
      </c>
      <c r="G21" s="17">
        <v>253592.48</v>
      </c>
      <c r="I21" t="s">
        <v>22</v>
      </c>
      <c r="K21" s="22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22">
        <v>720584873.87</v>
      </c>
      <c r="G36" s="21">
        <f>SUM(G34-G35)</f>
        <v>603302.2600000001</v>
      </c>
      <c r="I36" t="s">
        <v>22</v>
      </c>
      <c r="K36" s="22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9" t="s">
        <v>29</v>
      </c>
      <c r="C5" s="100"/>
      <c r="D5" s="100"/>
      <c r="E5" s="101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7">
        <f>SUM(D19/G16)</f>
        <v>0.027030791812013222</v>
      </c>
      <c r="G6" s="37">
        <f>SUM(D17:D18)/G16</f>
        <v>0.005429059456691731</v>
      </c>
      <c r="H6" s="11">
        <f>G24</f>
        <v>0.007771067425567083</v>
      </c>
      <c r="I6" s="48">
        <v>0.013269219355948275</v>
      </c>
      <c r="J6" s="37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7">
        <f>SUM(D33/G30)</f>
        <v>0.029994322799719756</v>
      </c>
      <c r="G7" s="37">
        <f>SUM(D31:D32)/G30</f>
        <v>0.005891758873400406</v>
      </c>
      <c r="H7" s="11">
        <f>G38</f>
        <v>0.009222259475974182</v>
      </c>
      <c r="I7" s="48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7">
        <f>SUM(K19/N16)</f>
        <v>0.012922890238645011</v>
      </c>
      <c r="G8" s="37">
        <f>SUM(K17:K18)/N16</f>
        <v>0.0028588678013158468</v>
      </c>
      <c r="H8" s="11">
        <f>N24</f>
        <v>0.0139242858034706</v>
      </c>
      <c r="I8" s="48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7">
        <f>SUM(K33/N30)</f>
        <v>0.007956277452475336</v>
      </c>
      <c r="G9" s="37">
        <f>SUM(K31:K32)/N30</f>
        <v>0.0016032488686111483</v>
      </c>
      <c r="H9" s="11">
        <f>N37</f>
        <v>0.0025742743064450296</v>
      </c>
      <c r="I9" s="48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4" ht="12.75">
      <c r="F15" t="s">
        <v>18</v>
      </c>
      <c r="G15" s="39">
        <v>225647399.7</v>
      </c>
      <c r="M15" t="s">
        <v>18</v>
      </c>
      <c r="N15" s="39">
        <v>600380124.98</v>
      </c>
    </row>
    <row r="16" spans="2:14" ht="12.75">
      <c r="B16" t="s">
        <v>14</v>
      </c>
      <c r="D16" s="39">
        <v>4547464.29</v>
      </c>
      <c r="E16" s="40"/>
      <c r="F16" t="s">
        <v>18</v>
      </c>
      <c r="G16" s="41">
        <v>210513870.61</v>
      </c>
      <c r="I16" t="s">
        <v>14</v>
      </c>
      <c r="K16" s="39">
        <v>5809478.15</v>
      </c>
      <c r="L16" s="42"/>
      <c r="M16" t="s">
        <v>18</v>
      </c>
      <c r="N16" s="41">
        <v>577252106.32</v>
      </c>
    </row>
    <row r="17" spans="2:14" ht="12.75">
      <c r="B17" t="s">
        <v>15</v>
      </c>
      <c r="D17" s="39">
        <v>727942.98</v>
      </c>
      <c r="E17" s="40"/>
      <c r="G17" s="20">
        <f>AVERAGE(G15:G16)</f>
        <v>218080635.155</v>
      </c>
      <c r="I17" t="s">
        <v>15</v>
      </c>
      <c r="K17" s="39">
        <v>1252278.22</v>
      </c>
      <c r="L17" s="42"/>
      <c r="N17" s="20">
        <f>AVERAGE(N15:N16)</f>
        <v>588816115.6500001</v>
      </c>
    </row>
    <row r="18" spans="2:12" ht="12.75">
      <c r="B18" t="s">
        <v>16</v>
      </c>
      <c r="D18" s="43">
        <v>414949.34</v>
      </c>
      <c r="E18" s="40"/>
      <c r="I18" t="s">
        <v>16</v>
      </c>
      <c r="K18" s="43">
        <v>398009.24</v>
      </c>
      <c r="L18" s="42"/>
    </row>
    <row r="19" spans="2:12" ht="12.75">
      <c r="B19" t="s">
        <v>17</v>
      </c>
      <c r="D19" s="39">
        <f>SUM(D16:D18)</f>
        <v>5690356.609999999</v>
      </c>
      <c r="E19" s="40"/>
      <c r="G19" s="44"/>
      <c r="I19" t="s">
        <v>17</v>
      </c>
      <c r="K19" s="39">
        <f>SUM(K16:K18)</f>
        <v>7459765.61</v>
      </c>
      <c r="L19" s="42"/>
    </row>
    <row r="20" spans="6:14" ht="12.75">
      <c r="F20" t="s">
        <v>19</v>
      </c>
      <c r="G20" s="45">
        <v>344459.21</v>
      </c>
      <c r="M20" t="s">
        <v>19</v>
      </c>
      <c r="N20" s="45">
        <v>1155852.77</v>
      </c>
    </row>
    <row r="21" spans="2:14" ht="12.75">
      <c r="B21" t="s">
        <v>22</v>
      </c>
      <c r="D21" s="46">
        <v>812707273.18</v>
      </c>
      <c r="F21" t="s">
        <v>20</v>
      </c>
      <c r="G21" s="41">
        <v>203232.6</v>
      </c>
      <c r="I21" t="s">
        <v>22</v>
      </c>
      <c r="K21" s="46">
        <v>815002649.43</v>
      </c>
      <c r="M21" t="s">
        <v>20</v>
      </c>
      <c r="N21" s="41">
        <v>472615.78</v>
      </c>
    </row>
    <row r="22" spans="7:14" ht="12.75">
      <c r="G22" s="47">
        <f>SUM(G20-G21)</f>
        <v>141226.61000000002</v>
      </c>
      <c r="N22" s="47">
        <f>SUM(N20-N21)</f>
        <v>683236.99</v>
      </c>
    </row>
    <row r="23" ht="12.75">
      <c r="G23" s="47"/>
    </row>
    <row r="24" spans="6:14" ht="12.75">
      <c r="F24" s="38"/>
      <c r="G24" s="44">
        <f>SUM(G22/G17)*12</f>
        <v>0.007771067425567083</v>
      </c>
      <c r="N24" s="44">
        <f>SUM(N22/N17)*12</f>
        <v>0.0139242858034706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9">
        <v>327994236.45</v>
      </c>
      <c r="M29" t="s">
        <v>18</v>
      </c>
      <c r="N29" s="39">
        <v>798392469.41</v>
      </c>
    </row>
    <row r="30" spans="2:14" ht="12.75">
      <c r="B30" t="s">
        <v>14</v>
      </c>
      <c r="D30" s="39">
        <v>7524396.64</v>
      </c>
      <c r="E30" s="42"/>
      <c r="F30" t="s">
        <v>18</v>
      </c>
      <c r="G30" s="41">
        <v>312182416.07</v>
      </c>
      <c r="I30" t="s">
        <v>14</v>
      </c>
      <c r="K30" s="39">
        <v>4918516.14</v>
      </c>
      <c r="L30" s="42"/>
      <c r="M30" t="s">
        <v>18</v>
      </c>
      <c r="N30" s="41">
        <v>774200222</v>
      </c>
    </row>
    <row r="31" spans="2:14" ht="12.75">
      <c r="B31" t="s">
        <v>15</v>
      </c>
      <c r="D31" s="39">
        <v>1241546.84</v>
      </c>
      <c r="E31" s="42"/>
      <c r="G31" s="20">
        <f>AVERAGE(G29:G30)</f>
        <v>320088326.26</v>
      </c>
      <c r="I31" t="s">
        <v>15</v>
      </c>
      <c r="K31" s="39">
        <v>990168.82</v>
      </c>
      <c r="L31" s="42"/>
      <c r="N31" s="20">
        <f>AVERAGE(N29:N30)</f>
        <v>786296345.7049999</v>
      </c>
    </row>
    <row r="32" spans="2:12" ht="12.75">
      <c r="B32" t="s">
        <v>16</v>
      </c>
      <c r="D32" s="43">
        <v>597756.68</v>
      </c>
      <c r="E32" s="42"/>
      <c r="I32" t="s">
        <v>16</v>
      </c>
      <c r="K32" s="43">
        <v>251066.81</v>
      </c>
      <c r="L32" s="42"/>
    </row>
    <row r="33" spans="2:14" ht="12.75">
      <c r="B33" t="s">
        <v>17</v>
      </c>
      <c r="D33" s="39">
        <f>SUM(D30:D32)</f>
        <v>9363700.16</v>
      </c>
      <c r="E33" s="42"/>
      <c r="G33" s="44"/>
      <c r="I33" t="s">
        <v>17</v>
      </c>
      <c r="K33" s="39">
        <f>SUM(K30:K32)</f>
        <v>6159751.77</v>
      </c>
      <c r="L33" s="42"/>
      <c r="M33" t="s">
        <v>19</v>
      </c>
      <c r="N33" s="45">
        <v>329890.3</v>
      </c>
    </row>
    <row r="34" spans="6:14" ht="12.75">
      <c r="F34" t="s">
        <v>19</v>
      </c>
      <c r="G34" s="45">
        <v>673823.78</v>
      </c>
      <c r="L34" s="4"/>
      <c r="M34" t="s">
        <v>20</v>
      </c>
      <c r="N34" s="41">
        <v>161211.76</v>
      </c>
    </row>
    <row r="35" spans="6:14" ht="12.75">
      <c r="F35" t="s">
        <v>20</v>
      </c>
      <c r="G35" s="41">
        <v>427828.98</v>
      </c>
      <c r="L35" s="4"/>
      <c r="N35" s="47">
        <f>SUM(N33-N34)</f>
        <v>168678.53999999998</v>
      </c>
    </row>
    <row r="36" spans="2:12" ht="12.75">
      <c r="B36" t="s">
        <v>22</v>
      </c>
      <c r="D36" s="46">
        <v>720584873.87</v>
      </c>
      <c r="G36" s="47">
        <f>SUM(G34-G35)</f>
        <v>245994.80000000005</v>
      </c>
      <c r="I36" t="s">
        <v>22</v>
      </c>
      <c r="K36" s="46">
        <v>850001035.79</v>
      </c>
      <c r="L36" s="4"/>
    </row>
    <row r="37" spans="7:14" ht="12.75">
      <c r="G37" s="47"/>
      <c r="N37" s="44">
        <f>SUM(N35/N31)*12</f>
        <v>0.0025742743064450296</v>
      </c>
    </row>
    <row r="38" spans="6:7" ht="12.75">
      <c r="F38" s="38"/>
      <c r="G38" s="44">
        <f>SUM(G36/G31)*12</f>
        <v>0.009222259475974182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6" t="s">
        <v>45</v>
      </c>
    </row>
    <row r="4" ht="12.75">
      <c r="B4" s="1"/>
    </row>
    <row r="5" spans="2:13" s="3" customFormat="1" ht="51" customHeight="1">
      <c r="B5" s="93" t="s">
        <v>46</v>
      </c>
      <c r="C5" s="94"/>
      <c r="D5" s="94"/>
      <c r="E5" s="95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2">
        <f>SUM(D19/G16)</f>
        <v>0.0288514781784389</v>
      </c>
      <c r="G6" s="32">
        <f>SUM(D17:D18)/G16</f>
        <v>0.00454359896546454</v>
      </c>
      <c r="H6" s="33">
        <f>G24</f>
        <v>0.018835404190205483</v>
      </c>
      <c r="I6" s="34">
        <v>0.0010222327613106006</v>
      </c>
      <c r="J6" s="34">
        <v>0.09</v>
      </c>
      <c r="K6" s="74">
        <v>34</v>
      </c>
      <c r="L6" s="10">
        <v>812.707273</v>
      </c>
      <c r="M6" s="36">
        <f>G16/1000000</f>
        <v>122.35902293000001</v>
      </c>
    </row>
    <row r="7" spans="2:13" ht="12.75">
      <c r="B7" t="s">
        <v>1</v>
      </c>
      <c r="F7" s="32">
        <f>SUM(D33/G30)</f>
        <v>0.02963060398793841</v>
      </c>
      <c r="G7" s="32">
        <f>SUM(D31:D32)/G30</f>
        <v>0.005996239977350526</v>
      </c>
      <c r="H7" s="33">
        <f>G38</f>
        <v>0.020788748156580578</v>
      </c>
      <c r="I7" s="34">
        <v>0.0008138055921859314</v>
      </c>
      <c r="J7" s="35">
        <v>0.107</v>
      </c>
      <c r="K7" s="75">
        <v>28</v>
      </c>
      <c r="L7" s="10">
        <v>720.584873</v>
      </c>
      <c r="M7" s="36">
        <f>G30/1000000</f>
        <v>213.35432118</v>
      </c>
    </row>
    <row r="8" spans="2:13" ht="12.75">
      <c r="B8" t="s">
        <v>2</v>
      </c>
      <c r="F8" s="32">
        <f>SUM(K19/N16)</f>
        <v>0.013783539950682074</v>
      </c>
      <c r="G8" s="32">
        <f>SUM(K17:K18)/N16</f>
        <v>0.0023942900265273266</v>
      </c>
      <c r="H8" s="33">
        <f>N24</f>
        <v>0.011796283906076295</v>
      </c>
      <c r="I8" s="34">
        <v>0.0002142030950722624</v>
      </c>
      <c r="J8" s="35">
        <v>0.0881</v>
      </c>
      <c r="K8" s="75">
        <v>17</v>
      </c>
      <c r="L8" s="10">
        <v>815.002649</v>
      </c>
      <c r="M8" s="36">
        <f>N16/1000000</f>
        <v>426.42684833</v>
      </c>
    </row>
    <row r="9" spans="2:13" ht="12.75">
      <c r="B9" t="s">
        <v>3</v>
      </c>
      <c r="F9" s="32">
        <f>SUM(K33/N30)</f>
        <v>0.010257382742614044</v>
      </c>
      <c r="G9" s="32">
        <f>SUM(K31:K32)/N30</f>
        <v>0.002246472729673473</v>
      </c>
      <c r="H9" s="33">
        <f>N37</f>
        <v>0.01111462998407805</v>
      </c>
      <c r="I9" s="34">
        <v>0.0006655110243180426</v>
      </c>
      <c r="J9" s="35">
        <v>0.0759</v>
      </c>
      <c r="K9" s="75">
        <v>10</v>
      </c>
      <c r="L9" s="10">
        <v>850.001035</v>
      </c>
      <c r="M9" s="36">
        <f>N30/1000000</f>
        <v>599.70999078</v>
      </c>
    </row>
    <row r="10" spans="2:13" s="78" customFormat="1" ht="12.75">
      <c r="B10" s="78" t="s">
        <v>43</v>
      </c>
      <c r="F10" s="32">
        <f>SUM(K47/N44)</f>
        <v>0.004912467250710644</v>
      </c>
      <c r="G10" s="32">
        <f>SUM(K45:K46)/N44</f>
        <v>0.0009256362687595812</v>
      </c>
      <c r="H10" s="33">
        <f>N51</f>
        <v>0.0007388802749554973</v>
      </c>
      <c r="I10" s="34">
        <v>0.0006336059195040167</v>
      </c>
      <c r="J10" s="35">
        <v>0.0669</v>
      </c>
      <c r="K10" s="75">
        <v>2</v>
      </c>
      <c r="L10" s="79">
        <v>795.01395</v>
      </c>
      <c r="M10" s="36">
        <f>N44/1000000</f>
        <v>748.1644176799999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5" ht="12.75">
      <c r="F15" t="s">
        <v>18</v>
      </c>
      <c r="G15" s="31">
        <v>133451570.32</v>
      </c>
      <c r="H15" t="s">
        <v>24</v>
      </c>
      <c r="M15" t="s">
        <v>18</v>
      </c>
      <c r="N15" s="31">
        <v>446573747.62</v>
      </c>
      <c r="O15" t="s">
        <v>24</v>
      </c>
    </row>
    <row r="16" spans="2:15" ht="12.75">
      <c r="B16" t="s">
        <v>14</v>
      </c>
      <c r="D16" s="23">
        <v>2974288.35</v>
      </c>
      <c r="E16" s="40"/>
      <c r="F16" t="s">
        <v>18</v>
      </c>
      <c r="G16" s="29">
        <v>122359022.93</v>
      </c>
      <c r="H16" t="s">
        <v>25</v>
      </c>
      <c r="I16" t="s">
        <v>14</v>
      </c>
      <c r="K16" s="23">
        <v>4856681.95</v>
      </c>
      <c r="L16" s="42"/>
      <c r="M16" t="s">
        <v>18</v>
      </c>
      <c r="N16" s="29">
        <v>426426848.33</v>
      </c>
      <c r="O16" t="s">
        <v>25</v>
      </c>
    </row>
    <row r="17" spans="2:15" ht="12.75">
      <c r="B17" t="s">
        <v>15</v>
      </c>
      <c r="D17" s="23">
        <v>419330.93</v>
      </c>
      <c r="E17" s="40"/>
      <c r="G17" s="26">
        <f>AVERAGE(G15:G16)</f>
        <v>127905296.625</v>
      </c>
      <c r="H17" t="s">
        <v>35</v>
      </c>
      <c r="I17" t="s">
        <v>15</v>
      </c>
      <c r="K17" s="23">
        <v>757602.31</v>
      </c>
      <c r="L17" s="42"/>
      <c r="N17" s="26">
        <f>AVERAGE(N15:N16)</f>
        <v>436500297.975</v>
      </c>
      <c r="O17" t="s">
        <v>35</v>
      </c>
    </row>
    <row r="18" spans="2:12" ht="12.75">
      <c r="B18" t="s">
        <v>16</v>
      </c>
      <c r="D18" s="24">
        <v>136619.4</v>
      </c>
      <c r="E18" s="40"/>
      <c r="I18" t="s">
        <v>16</v>
      </c>
      <c r="K18" s="24">
        <v>263387.24</v>
      </c>
      <c r="L18" s="42"/>
    </row>
    <row r="19" spans="2:12" ht="12.75">
      <c r="B19" t="s">
        <v>17</v>
      </c>
      <c r="D19" s="25">
        <f>SUM(D16:D18)</f>
        <v>3530238.68</v>
      </c>
      <c r="E19" s="72" t="s">
        <v>36</v>
      </c>
      <c r="G19" s="44"/>
      <c r="I19" t="s">
        <v>17</v>
      </c>
      <c r="K19" s="25">
        <f>SUM(K16:K18)</f>
        <v>5877671.5</v>
      </c>
      <c r="L19" s="73" t="s">
        <v>36</v>
      </c>
    </row>
    <row r="20" spans="6:14" ht="12.75">
      <c r="F20" t="s">
        <v>19</v>
      </c>
      <c r="G20" s="30">
        <v>363381.84</v>
      </c>
      <c r="M20" t="s">
        <v>19</v>
      </c>
      <c r="N20" s="30">
        <v>937092.92</v>
      </c>
    </row>
    <row r="21" spans="2:14" ht="12.75">
      <c r="B21" t="s">
        <v>22</v>
      </c>
      <c r="D21" s="46">
        <v>812707273.18</v>
      </c>
      <c r="F21" t="s">
        <v>20</v>
      </c>
      <c r="G21" s="29">
        <v>162619.51</v>
      </c>
      <c r="I21" t="s">
        <v>22</v>
      </c>
      <c r="K21" s="46">
        <v>815002649.43</v>
      </c>
      <c r="M21" t="s">
        <v>20</v>
      </c>
      <c r="N21" s="29">
        <v>508002.8</v>
      </c>
    </row>
    <row r="22" spans="7:15" ht="12.75">
      <c r="G22" s="27">
        <f>SUM(G20-G21)</f>
        <v>200762.33000000002</v>
      </c>
      <c r="H22" t="s">
        <v>37</v>
      </c>
      <c r="N22" s="27">
        <f>SUM(N20-N21)</f>
        <v>429090.12000000005</v>
      </c>
      <c r="O22" t="s">
        <v>37</v>
      </c>
    </row>
    <row r="23" ht="12.75">
      <c r="G23" s="47"/>
    </row>
    <row r="24" spans="6:14" ht="12.75">
      <c r="F24" s="38"/>
      <c r="G24" s="28">
        <f>SUM(G22/G17)*12</f>
        <v>0.018835404190205483</v>
      </c>
      <c r="N24" s="28">
        <f>SUM(N22/N17)*12</f>
        <v>0.011796283906076295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1">
        <v>226452582.59</v>
      </c>
      <c r="H29" t="s">
        <v>24</v>
      </c>
      <c r="M29" t="s">
        <v>18</v>
      </c>
      <c r="N29" s="31">
        <v>625195930.47</v>
      </c>
      <c r="O29" t="s">
        <v>24</v>
      </c>
    </row>
    <row r="30" spans="2:15" ht="12.75">
      <c r="B30" t="s">
        <v>14</v>
      </c>
      <c r="D30" s="23">
        <v>5042493.69</v>
      </c>
      <c r="E30" s="42"/>
      <c r="F30" t="s">
        <v>18</v>
      </c>
      <c r="G30" s="29">
        <v>213354321.18</v>
      </c>
      <c r="H30" t="s">
        <v>25</v>
      </c>
      <c r="I30" t="s">
        <v>14</v>
      </c>
      <c r="K30" s="23">
        <v>4804222.77</v>
      </c>
      <c r="L30" s="42"/>
      <c r="M30" t="s">
        <v>18</v>
      </c>
      <c r="N30" s="29">
        <v>599709990.78</v>
      </c>
      <c r="O30" t="s">
        <v>25</v>
      </c>
    </row>
    <row r="31" spans="2:15" ht="12.75">
      <c r="B31" t="s">
        <v>15</v>
      </c>
      <c r="D31" s="23">
        <v>1073845.43</v>
      </c>
      <c r="E31" s="42"/>
      <c r="G31" s="26">
        <f>AVERAGE(G29:G30)</f>
        <v>219903451.885</v>
      </c>
      <c r="H31" t="s">
        <v>35</v>
      </c>
      <c r="I31" t="s">
        <v>15</v>
      </c>
      <c r="K31" s="23">
        <v>1131305.17</v>
      </c>
      <c r="L31" s="42"/>
      <c r="N31" s="26">
        <f>AVERAGE(N29:N30)</f>
        <v>612452960.625</v>
      </c>
      <c r="O31" t="s">
        <v>35</v>
      </c>
    </row>
    <row r="32" spans="2:12" ht="12.75">
      <c r="B32" t="s">
        <v>16</v>
      </c>
      <c r="D32" s="24">
        <v>205478.28</v>
      </c>
      <c r="E32" s="42"/>
      <c r="I32" t="s">
        <v>16</v>
      </c>
      <c r="K32" s="24">
        <v>215926.97</v>
      </c>
      <c r="L32" s="42"/>
    </row>
    <row r="33" spans="2:14" ht="12.75">
      <c r="B33" t="s">
        <v>17</v>
      </c>
      <c r="D33" s="25">
        <f>SUM(D30:D32)</f>
        <v>6321817.4</v>
      </c>
      <c r="E33" s="73" t="s">
        <v>36</v>
      </c>
      <c r="G33" s="44"/>
      <c r="I33" t="s">
        <v>17</v>
      </c>
      <c r="K33" s="25">
        <f>SUM(K30:K32)</f>
        <v>6151454.909999999</v>
      </c>
      <c r="L33" s="73" t="s">
        <v>36</v>
      </c>
      <c r="M33" t="s">
        <v>19</v>
      </c>
      <c r="N33" s="30">
        <v>989933.76</v>
      </c>
    </row>
    <row r="34" spans="6:14" ht="12.75">
      <c r="F34" t="s">
        <v>19</v>
      </c>
      <c r="G34" s="30">
        <v>738282.23</v>
      </c>
      <c r="L34" s="4"/>
      <c r="M34" t="s">
        <v>20</v>
      </c>
      <c r="N34" s="29">
        <v>422668.09</v>
      </c>
    </row>
    <row r="35" spans="6:15" ht="12.75">
      <c r="F35" t="s">
        <v>20</v>
      </c>
      <c r="G35" s="29">
        <v>357322.44</v>
      </c>
      <c r="L35" s="4"/>
      <c r="N35" s="27">
        <f>SUM(N33-N34)</f>
        <v>567265.6699999999</v>
      </c>
      <c r="O35" t="s">
        <v>37</v>
      </c>
    </row>
    <row r="36" spans="2:12" ht="12.75">
      <c r="B36" t="s">
        <v>22</v>
      </c>
      <c r="D36" s="46">
        <v>720584873.87</v>
      </c>
      <c r="G36" s="27">
        <f>SUM(G34-G35)</f>
        <v>380959.79</v>
      </c>
      <c r="H36" t="s">
        <v>37</v>
      </c>
      <c r="I36" t="s">
        <v>22</v>
      </c>
      <c r="K36" s="46">
        <v>850001035.79</v>
      </c>
      <c r="L36" s="4"/>
    </row>
    <row r="37" spans="7:14" ht="12.75">
      <c r="G37" s="47"/>
      <c r="N37" s="28">
        <f>SUM(N35/N31)*12</f>
        <v>0.01111462998407805</v>
      </c>
    </row>
    <row r="38" spans="6:7" ht="12.75">
      <c r="F38" s="38"/>
      <c r="G38" s="28">
        <f>SUM(G36/G31)*12</f>
        <v>0.020788748156580578</v>
      </c>
    </row>
    <row r="40" spans="4:15" ht="12.75">
      <c r="D40" t="s">
        <v>32</v>
      </c>
      <c r="I40" s="60" t="s">
        <v>43</v>
      </c>
      <c r="J40" s="5"/>
      <c r="K40" s="5"/>
      <c r="L40" s="5"/>
      <c r="M40" s="78"/>
      <c r="N40" s="78"/>
      <c r="O40" s="78"/>
    </row>
    <row r="41" spans="4:15" ht="12.75">
      <c r="D41" t="s">
        <v>33</v>
      </c>
      <c r="I41" s="78"/>
      <c r="J41" s="78"/>
      <c r="K41" s="78"/>
      <c r="L41" s="78"/>
      <c r="M41" s="78"/>
      <c r="N41" s="78"/>
      <c r="O41" s="78"/>
    </row>
    <row r="42" spans="4:15" ht="12.75">
      <c r="D42" t="s">
        <v>34</v>
      </c>
      <c r="I42" s="78" t="s">
        <v>13</v>
      </c>
      <c r="J42" s="78"/>
      <c r="K42" s="78"/>
      <c r="L42" s="78"/>
      <c r="M42" s="78"/>
      <c r="N42" s="78"/>
      <c r="O42" s="78"/>
    </row>
    <row r="43" spans="9:15" ht="12.75">
      <c r="I43" s="78"/>
      <c r="J43" s="78"/>
      <c r="K43" s="78"/>
      <c r="L43" s="78"/>
      <c r="M43" s="78" t="s">
        <v>18</v>
      </c>
      <c r="N43" s="31">
        <v>770503163.57</v>
      </c>
      <c r="O43" s="78" t="s">
        <v>24</v>
      </c>
    </row>
    <row r="44" spans="9:15" ht="12.75">
      <c r="I44" s="78" t="s">
        <v>14</v>
      </c>
      <c r="J44" s="78"/>
      <c r="K44" s="23">
        <v>2982805.08</v>
      </c>
      <c r="L44" s="73"/>
      <c r="M44" s="78" t="s">
        <v>18</v>
      </c>
      <c r="N44" s="29">
        <v>748164417.68</v>
      </c>
      <c r="O44" s="78" t="s">
        <v>25</v>
      </c>
    </row>
    <row r="45" spans="9:15" ht="12.75">
      <c r="I45" s="78" t="s">
        <v>15</v>
      </c>
      <c r="J45" s="78"/>
      <c r="K45" s="23">
        <v>664587.61</v>
      </c>
      <c r="L45" s="73"/>
      <c r="M45" s="78"/>
      <c r="N45" s="26">
        <f>AVERAGE(N43:N44)</f>
        <v>759333790.625</v>
      </c>
      <c r="O45" s="78" t="s">
        <v>35</v>
      </c>
    </row>
    <row r="46" spans="9:15" ht="12.75">
      <c r="I46" s="78" t="s">
        <v>16</v>
      </c>
      <c r="J46" s="78"/>
      <c r="K46" s="24">
        <v>27940.51</v>
      </c>
      <c r="L46" s="73"/>
      <c r="M46" s="78"/>
      <c r="N46" s="78"/>
      <c r="O46" s="78"/>
    </row>
    <row r="47" spans="9:15" ht="12.75">
      <c r="I47" s="78" t="s">
        <v>17</v>
      </c>
      <c r="J47" s="78"/>
      <c r="K47" s="25">
        <f>SUM(K44:K46)</f>
        <v>3675333.1999999997</v>
      </c>
      <c r="L47" s="73" t="s">
        <v>36</v>
      </c>
      <c r="M47" s="78" t="s">
        <v>19</v>
      </c>
      <c r="N47" s="30">
        <v>82242.57</v>
      </c>
      <c r="O47" s="78"/>
    </row>
    <row r="48" spans="9:15" ht="12.75">
      <c r="I48" s="78"/>
      <c r="J48" s="78"/>
      <c r="K48" s="78"/>
      <c r="L48" s="78"/>
      <c r="M48" s="78" t="s">
        <v>20</v>
      </c>
      <c r="N48" s="29">
        <v>35487.84</v>
      </c>
      <c r="O48" s="78"/>
    </row>
    <row r="49" spans="9:15" ht="12.75">
      <c r="I49" s="78"/>
      <c r="J49" s="78"/>
      <c r="K49" s="78"/>
      <c r="L49" s="78"/>
      <c r="M49" s="78"/>
      <c r="N49" s="27">
        <f>SUM(N47-N48)</f>
        <v>46754.73000000001</v>
      </c>
      <c r="O49" s="78" t="s">
        <v>37</v>
      </c>
    </row>
    <row r="50" spans="9:15" ht="12.75">
      <c r="I50" s="78" t="s">
        <v>22</v>
      </c>
      <c r="J50" s="78"/>
      <c r="K50" s="46">
        <v>795001395.18</v>
      </c>
      <c r="L50" s="78"/>
      <c r="M50" s="78"/>
      <c r="N50" s="80"/>
      <c r="O50" s="78"/>
    </row>
    <row r="51" spans="9:15" ht="12.75">
      <c r="I51" s="78"/>
      <c r="J51" s="78"/>
      <c r="K51" s="78"/>
      <c r="L51" s="78"/>
      <c r="M51" s="81"/>
      <c r="N51" s="28">
        <f>SUM(N49/N45)*12</f>
        <v>0.0007388802749554973</v>
      </c>
      <c r="O51" s="78"/>
    </row>
    <row r="52" spans="9:12" ht="12.75">
      <c r="I52" s="78"/>
      <c r="J52" s="78"/>
      <c r="K52" s="78"/>
      <c r="L52" s="78"/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4" width="15.140625" style="50" bestFit="1" customWidth="1"/>
    <col min="15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45</v>
      </c>
    </row>
    <row r="4" s="52" customFormat="1" ht="12.75">
      <c r="B4" s="51"/>
    </row>
    <row r="5" spans="2:13" s="54" customFormat="1" ht="51" customHeight="1">
      <c r="B5" s="96" t="s">
        <v>46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0.0288514781784389</v>
      </c>
      <c r="G6" s="55">
        <v>0.00454359896546454</v>
      </c>
      <c r="H6" s="56">
        <v>0.018835404190205483</v>
      </c>
      <c r="I6" s="55">
        <v>0.01475184733254463</v>
      </c>
      <c r="J6" s="55">
        <v>0.0888</v>
      </c>
      <c r="K6" s="57">
        <v>34</v>
      </c>
      <c r="L6" s="57">
        <v>812.707273</v>
      </c>
      <c r="M6" s="57">
        <v>122.35902293000001</v>
      </c>
    </row>
    <row r="7" spans="2:13" s="52" customFormat="1" ht="12.75">
      <c r="B7" s="52" t="s">
        <v>1</v>
      </c>
      <c r="F7" s="55">
        <v>0.02963060398793841</v>
      </c>
      <c r="G7" s="55">
        <v>0.005996239977350526</v>
      </c>
      <c r="H7" s="56">
        <v>0.020788748156580578</v>
      </c>
      <c r="I7" s="55">
        <v>0.021404007104904234</v>
      </c>
      <c r="J7" s="56">
        <v>0.1061</v>
      </c>
      <c r="K7" s="58">
        <v>28</v>
      </c>
      <c r="L7" s="57">
        <v>720.584873</v>
      </c>
      <c r="M7" s="57">
        <v>213.35432118</v>
      </c>
    </row>
    <row r="8" spans="2:13" s="52" customFormat="1" ht="12.75">
      <c r="B8" s="52" t="s">
        <v>2</v>
      </c>
      <c r="F8" s="55">
        <v>0.013783539950682074</v>
      </c>
      <c r="G8" s="55">
        <v>0.0023942900265273266</v>
      </c>
      <c r="H8" s="56">
        <v>0.011796283906076295</v>
      </c>
      <c r="I8" s="55">
        <v>0.008638616408086539</v>
      </c>
      <c r="J8" s="56">
        <v>0.0875</v>
      </c>
      <c r="K8" s="58">
        <v>17</v>
      </c>
      <c r="L8" s="57">
        <v>815.002649</v>
      </c>
      <c r="M8" s="57">
        <v>426.42684833</v>
      </c>
    </row>
    <row r="9" spans="2:13" s="52" customFormat="1" ht="12.75">
      <c r="B9" s="52" t="s">
        <v>3</v>
      </c>
      <c r="F9" s="55">
        <v>0.010257382742614044</v>
      </c>
      <c r="G9" s="55">
        <v>0.002246472729673473</v>
      </c>
      <c r="H9" s="56">
        <v>0.01111462998407805</v>
      </c>
      <c r="I9" s="55">
        <v>0.00430777613888065</v>
      </c>
      <c r="J9" s="56">
        <v>0.0751</v>
      </c>
      <c r="K9" s="58">
        <v>10</v>
      </c>
      <c r="L9" s="57">
        <v>850.001035</v>
      </c>
      <c r="M9" s="57">
        <v>599.70999078</v>
      </c>
    </row>
    <row r="10" spans="2:13" s="52" customFormat="1" ht="12.75">
      <c r="B10" s="52" t="s">
        <v>43</v>
      </c>
      <c r="F10" s="55">
        <v>0.004912467250710644</v>
      </c>
      <c r="G10" s="55">
        <v>0.0009256362687595812</v>
      </c>
      <c r="H10" s="56">
        <v>0.0007388802749554973</v>
      </c>
      <c r="I10" s="55">
        <v>5.881121754435913E-05</v>
      </c>
      <c r="J10" s="56">
        <v>0.0666</v>
      </c>
      <c r="K10" s="58">
        <v>2</v>
      </c>
      <c r="L10" s="77">
        <v>795.01395</v>
      </c>
      <c r="M10" s="57">
        <v>748.1644176799999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133451570.32</v>
      </c>
      <c r="H15" s="50" t="s">
        <v>24</v>
      </c>
      <c r="M15" s="50" t="s">
        <v>18</v>
      </c>
      <c r="N15" s="61">
        <v>446573747.62</v>
      </c>
      <c r="O15" s="50" t="s">
        <v>24</v>
      </c>
    </row>
    <row r="16" spans="2:15" ht="12.75">
      <c r="B16" s="50" t="s">
        <v>14</v>
      </c>
      <c r="D16" s="61">
        <v>2974288.35</v>
      </c>
      <c r="E16" s="62"/>
      <c r="F16" s="50" t="s">
        <v>18</v>
      </c>
      <c r="G16" s="63">
        <v>122359022.93</v>
      </c>
      <c r="H16" s="50" t="s">
        <v>25</v>
      </c>
      <c r="I16" s="50" t="s">
        <v>14</v>
      </c>
      <c r="K16" s="61">
        <v>4856681.95</v>
      </c>
      <c r="L16" s="64"/>
      <c r="M16" s="50" t="s">
        <v>18</v>
      </c>
      <c r="N16" s="63">
        <v>426426848.33</v>
      </c>
      <c r="O16" s="50" t="s">
        <v>25</v>
      </c>
    </row>
    <row r="17" spans="2:15" ht="12.75">
      <c r="B17" s="50" t="s">
        <v>15</v>
      </c>
      <c r="D17" s="61">
        <v>419330.93</v>
      </c>
      <c r="E17" s="62"/>
      <c r="G17" s="65">
        <v>127905296.625</v>
      </c>
      <c r="H17" s="50" t="s">
        <v>35</v>
      </c>
      <c r="I17" s="50" t="s">
        <v>15</v>
      </c>
      <c r="K17" s="61">
        <v>757602.31</v>
      </c>
      <c r="L17" s="64"/>
      <c r="N17" s="65">
        <v>436500297.975</v>
      </c>
      <c r="O17" s="50" t="s">
        <v>35</v>
      </c>
    </row>
    <row r="18" spans="2:12" ht="12.75">
      <c r="B18" s="50" t="s">
        <v>16</v>
      </c>
      <c r="D18" s="66">
        <v>136619.4</v>
      </c>
      <c r="E18" s="62"/>
      <c r="I18" s="50" t="s">
        <v>16</v>
      </c>
      <c r="K18" s="66">
        <v>263387.24</v>
      </c>
      <c r="L18" s="64"/>
    </row>
    <row r="19" spans="2:12" ht="12.75">
      <c r="B19" s="50" t="s">
        <v>17</v>
      </c>
      <c r="D19" s="61">
        <v>3530238.68</v>
      </c>
      <c r="E19" s="62" t="s">
        <v>36</v>
      </c>
      <c r="G19" s="67"/>
      <c r="I19" s="50" t="s">
        <v>17</v>
      </c>
      <c r="K19" s="61">
        <v>5877671.5</v>
      </c>
      <c r="L19" s="64" t="s">
        <v>36</v>
      </c>
    </row>
    <row r="20" spans="6:14" ht="12.75">
      <c r="F20" s="50" t="s">
        <v>19</v>
      </c>
      <c r="G20" s="68">
        <v>363381.84</v>
      </c>
      <c r="M20" s="50" t="s">
        <v>19</v>
      </c>
      <c r="N20" s="68">
        <v>937092.92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162619.51</v>
      </c>
      <c r="I21" s="50" t="s">
        <v>22</v>
      </c>
      <c r="K21" s="61">
        <v>815002649.43</v>
      </c>
      <c r="M21" s="50" t="s">
        <v>20</v>
      </c>
      <c r="N21" s="63">
        <v>508002.8</v>
      </c>
    </row>
    <row r="22" spans="7:15" ht="12.75">
      <c r="G22" s="69">
        <v>200762.33</v>
      </c>
      <c r="H22" s="50" t="s">
        <v>37</v>
      </c>
      <c r="N22" s="69">
        <v>429090.12</v>
      </c>
      <c r="O22" s="50" t="s">
        <v>37</v>
      </c>
    </row>
    <row r="23" ht="12.75">
      <c r="G23" s="69"/>
    </row>
    <row r="24" spans="6:14" ht="12.75">
      <c r="F24" s="70"/>
      <c r="G24" s="67">
        <v>0.018835404190205483</v>
      </c>
      <c r="N24" s="67">
        <v>0.011796283906076295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226452582.59</v>
      </c>
      <c r="H29" s="50" t="s">
        <v>24</v>
      </c>
      <c r="M29" s="50" t="s">
        <v>18</v>
      </c>
      <c r="N29" s="61">
        <v>625195930.47</v>
      </c>
      <c r="O29" s="50" t="s">
        <v>24</v>
      </c>
    </row>
    <row r="30" spans="2:15" ht="12.75">
      <c r="B30" s="50" t="s">
        <v>14</v>
      </c>
      <c r="D30" s="61">
        <v>5042493.69</v>
      </c>
      <c r="E30" s="64"/>
      <c r="F30" s="50" t="s">
        <v>18</v>
      </c>
      <c r="G30" s="63">
        <v>213354321.18</v>
      </c>
      <c r="H30" s="50" t="s">
        <v>25</v>
      </c>
      <c r="I30" s="50" t="s">
        <v>14</v>
      </c>
      <c r="K30" s="61">
        <v>4804222.77</v>
      </c>
      <c r="L30" s="64"/>
      <c r="M30" s="50" t="s">
        <v>18</v>
      </c>
      <c r="N30" s="63">
        <v>599709990.78</v>
      </c>
      <c r="O30" s="50" t="s">
        <v>25</v>
      </c>
    </row>
    <row r="31" spans="2:15" ht="12.75">
      <c r="B31" s="50" t="s">
        <v>15</v>
      </c>
      <c r="D31" s="61">
        <v>1073845.43</v>
      </c>
      <c r="E31" s="64"/>
      <c r="G31" s="65">
        <v>219903451.885</v>
      </c>
      <c r="H31" s="50" t="s">
        <v>35</v>
      </c>
      <c r="I31" s="50" t="s">
        <v>15</v>
      </c>
      <c r="K31" s="61">
        <v>1131305.17</v>
      </c>
      <c r="L31" s="64"/>
      <c r="N31" s="65">
        <v>612452960.625</v>
      </c>
      <c r="O31" s="50" t="s">
        <v>35</v>
      </c>
    </row>
    <row r="32" spans="2:12" ht="12.75">
      <c r="B32" s="50" t="s">
        <v>16</v>
      </c>
      <c r="D32" s="66">
        <v>205478.28</v>
      </c>
      <c r="E32" s="64"/>
      <c r="I32" s="50" t="s">
        <v>16</v>
      </c>
      <c r="K32" s="66">
        <v>215926.97</v>
      </c>
      <c r="L32" s="64"/>
    </row>
    <row r="33" spans="2:14" ht="12.75">
      <c r="B33" s="50" t="s">
        <v>17</v>
      </c>
      <c r="D33" s="61">
        <v>6321817.4</v>
      </c>
      <c r="E33" s="64" t="s">
        <v>36</v>
      </c>
      <c r="G33" s="67"/>
      <c r="I33" s="50" t="s">
        <v>17</v>
      </c>
      <c r="K33" s="61">
        <v>6151454.909999999</v>
      </c>
      <c r="L33" s="64" t="s">
        <v>36</v>
      </c>
      <c r="M33" s="50" t="s">
        <v>19</v>
      </c>
      <c r="N33" s="68">
        <v>989933.76</v>
      </c>
    </row>
    <row r="34" spans="6:14" ht="12.75">
      <c r="F34" s="50" t="s">
        <v>19</v>
      </c>
      <c r="G34" s="68">
        <v>738282.23</v>
      </c>
      <c r="L34" s="71"/>
      <c r="M34" s="50" t="s">
        <v>20</v>
      </c>
      <c r="N34" s="63">
        <v>422668.09</v>
      </c>
    </row>
    <row r="35" spans="6:15" ht="12.75">
      <c r="F35" s="50" t="s">
        <v>20</v>
      </c>
      <c r="G35" s="63">
        <v>357322.44</v>
      </c>
      <c r="L35" s="71"/>
      <c r="N35" s="69">
        <v>567265.67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380959.79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0.01111462998407805</v>
      </c>
    </row>
    <row r="38" spans="6:7" ht="12.75">
      <c r="F38" s="70"/>
      <c r="G38" s="67">
        <v>0.020788748156580578</v>
      </c>
    </row>
    <row r="40" spans="4:12" ht="12.75">
      <c r="D40" s="50" t="s">
        <v>32</v>
      </c>
      <c r="I40" s="60" t="s">
        <v>43</v>
      </c>
      <c r="J40" s="5"/>
      <c r="K40" s="5"/>
      <c r="L40" s="5"/>
    </row>
    <row r="41" ht="12.75">
      <c r="D41" s="50" t="s">
        <v>33</v>
      </c>
    </row>
    <row r="42" spans="4:9" ht="12.75">
      <c r="D42" s="50" t="s">
        <v>34</v>
      </c>
      <c r="I42" s="50" t="s">
        <v>13</v>
      </c>
    </row>
    <row r="43" spans="13:15" ht="12.75">
      <c r="M43" s="50" t="s">
        <v>18</v>
      </c>
      <c r="N43" s="61">
        <v>770503163.57</v>
      </c>
      <c r="O43" s="50" t="s">
        <v>24</v>
      </c>
    </row>
    <row r="44" spans="9:15" ht="12.75">
      <c r="I44" s="50" t="s">
        <v>14</v>
      </c>
      <c r="K44" s="61">
        <v>2982805.08</v>
      </c>
      <c r="L44" s="64"/>
      <c r="M44" s="50" t="s">
        <v>18</v>
      </c>
      <c r="N44" s="63">
        <v>748164417.68</v>
      </c>
      <c r="O44" s="50" t="s">
        <v>25</v>
      </c>
    </row>
    <row r="45" spans="9:15" ht="12.75">
      <c r="I45" s="50" t="s">
        <v>15</v>
      </c>
      <c r="K45" s="61">
        <v>664587.61</v>
      </c>
      <c r="L45" s="64"/>
      <c r="N45" s="65">
        <v>759333790.625</v>
      </c>
      <c r="O45" s="50" t="s">
        <v>35</v>
      </c>
    </row>
    <row r="46" spans="9:12" ht="12.75">
      <c r="I46" s="50" t="s">
        <v>16</v>
      </c>
      <c r="K46" s="66">
        <v>27940.51</v>
      </c>
      <c r="L46" s="64"/>
    </row>
    <row r="47" spans="9:14" ht="12.75">
      <c r="I47" s="50" t="s">
        <v>17</v>
      </c>
      <c r="K47" s="61">
        <v>3675333.2</v>
      </c>
      <c r="L47" s="64" t="s">
        <v>36</v>
      </c>
      <c r="M47" s="50" t="s">
        <v>19</v>
      </c>
      <c r="N47" s="68">
        <v>82242.57</v>
      </c>
    </row>
    <row r="48" spans="13:14" ht="12.75">
      <c r="M48" s="50" t="s">
        <v>20</v>
      </c>
      <c r="N48" s="63">
        <v>35487.84</v>
      </c>
    </row>
    <row r="49" spans="14:15" ht="12.75">
      <c r="N49" s="69">
        <v>46754.73</v>
      </c>
      <c r="O49" s="50" t="s">
        <v>37</v>
      </c>
    </row>
    <row r="50" spans="9:14" ht="12.75">
      <c r="I50" s="50" t="s">
        <v>22</v>
      </c>
      <c r="K50" s="61">
        <v>795001395.18</v>
      </c>
      <c r="N50" s="69"/>
    </row>
    <row r="51" spans="13:14" ht="12.75">
      <c r="M51" s="70"/>
      <c r="N51" s="67">
        <v>0.0007388802749554973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42</v>
      </c>
    </row>
    <row r="4" s="52" customFormat="1" ht="12.75">
      <c r="B4" s="51"/>
    </row>
    <row r="5" spans="2:13" s="54" customFormat="1" ht="51" customHeight="1">
      <c r="B5" s="96" t="s">
        <v>44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48">
        <v>0.030435093197185844</v>
      </c>
      <c r="G6" s="48">
        <v>0.006008649415493817</v>
      </c>
      <c r="H6" s="82">
        <v>0.01222712898579019</v>
      </c>
      <c r="I6" s="48">
        <v>0.014504818658598536</v>
      </c>
      <c r="J6" s="55">
        <v>0.0884</v>
      </c>
      <c r="K6" s="57">
        <v>33</v>
      </c>
      <c r="L6" s="57">
        <v>812.707273</v>
      </c>
      <c r="M6" s="83">
        <v>133.45157032</v>
      </c>
    </row>
    <row r="7" spans="2:13" s="52" customFormat="1" ht="12.75">
      <c r="B7" s="52" t="s">
        <v>1</v>
      </c>
      <c r="F7" s="48">
        <v>0.029379721193313505</v>
      </c>
      <c r="G7" s="48">
        <v>0.005103244029202926</v>
      </c>
      <c r="H7" s="82">
        <v>0.02917079693574763</v>
      </c>
      <c r="I7" s="48">
        <v>0.02087532574644884</v>
      </c>
      <c r="J7" s="56">
        <v>0.1059</v>
      </c>
      <c r="K7" s="58">
        <v>27</v>
      </c>
      <c r="L7" s="57">
        <v>720.584873</v>
      </c>
      <c r="M7" s="83">
        <v>226.45258259</v>
      </c>
    </row>
    <row r="8" spans="2:13" s="52" customFormat="1" ht="12.75">
      <c r="B8" s="52" t="s">
        <v>2</v>
      </c>
      <c r="F8" s="48">
        <v>0.014201611813949735</v>
      </c>
      <c r="G8" s="48">
        <v>0.002701277127079323</v>
      </c>
      <c r="H8" s="82">
        <v>0.01659513198471808</v>
      </c>
      <c r="I8" s="48">
        <v>0.008112127174830553</v>
      </c>
      <c r="J8" s="56">
        <v>0.0873</v>
      </c>
      <c r="K8" s="58">
        <v>16</v>
      </c>
      <c r="L8" s="57">
        <v>815.002649</v>
      </c>
      <c r="M8" s="83">
        <v>446.57374762</v>
      </c>
    </row>
    <row r="9" spans="2:13" s="52" customFormat="1" ht="12.75">
      <c r="B9" s="52" t="s">
        <v>3</v>
      </c>
      <c r="F9" s="48">
        <v>0.009772461467250663</v>
      </c>
      <c r="G9" s="48">
        <v>0.001916743330525409</v>
      </c>
      <c r="H9" s="82">
        <v>0.009024720647533603</v>
      </c>
      <c r="I9" s="48">
        <v>0.0036404051874173067</v>
      </c>
      <c r="J9" s="56">
        <v>0.075</v>
      </c>
      <c r="K9" s="58">
        <v>9</v>
      </c>
      <c r="L9" s="57">
        <v>850.001035</v>
      </c>
      <c r="M9" s="83">
        <v>625.19593047</v>
      </c>
    </row>
    <row r="10" spans="2:13" s="52" customFormat="1" ht="12.75">
      <c r="B10" s="52" t="s">
        <v>43</v>
      </c>
      <c r="F10" s="48">
        <v>0.0034696831582277108</v>
      </c>
      <c r="G10" s="48">
        <v>9.733269575756478E-05</v>
      </c>
      <c r="H10" s="82">
        <v>0</v>
      </c>
      <c r="I10" s="48">
        <v>0</v>
      </c>
      <c r="J10" s="56">
        <v>0.0666</v>
      </c>
      <c r="K10" s="58">
        <v>1</v>
      </c>
      <c r="L10" s="77">
        <v>795.01395</v>
      </c>
      <c r="M10" s="83">
        <v>770.5031635700001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146056406.08</v>
      </c>
      <c r="H15" s="50" t="s">
        <v>24</v>
      </c>
      <c r="M15" s="50" t="s">
        <v>18</v>
      </c>
      <c r="N15" s="61">
        <v>469188248.97</v>
      </c>
      <c r="O15" s="50" t="s">
        <v>24</v>
      </c>
    </row>
    <row r="16" spans="2:15" ht="12.75">
      <c r="B16" s="50" t="s">
        <v>14</v>
      </c>
      <c r="D16" s="61">
        <v>3259747.28</v>
      </c>
      <c r="E16" s="62"/>
      <c r="F16" s="50" t="s">
        <v>18</v>
      </c>
      <c r="G16" s="63">
        <v>133451570.32</v>
      </c>
      <c r="H16" s="50" t="s">
        <v>25</v>
      </c>
      <c r="I16" s="50" t="s">
        <v>14</v>
      </c>
      <c r="K16" s="61">
        <v>5135747.56</v>
      </c>
      <c r="L16" s="64"/>
      <c r="M16" s="50" t="s">
        <v>18</v>
      </c>
      <c r="N16" s="63">
        <v>446573747.62</v>
      </c>
      <c r="O16" s="50" t="s">
        <v>25</v>
      </c>
    </row>
    <row r="17" spans="2:15" ht="12.75">
      <c r="B17" s="50" t="s">
        <v>15</v>
      </c>
      <c r="D17" s="61">
        <v>501994.33</v>
      </c>
      <c r="E17" s="62"/>
      <c r="G17" s="65">
        <v>139753988.2</v>
      </c>
      <c r="H17" s="50" t="s">
        <v>35</v>
      </c>
      <c r="I17" s="50" t="s">
        <v>15</v>
      </c>
      <c r="K17" s="61">
        <v>818523.67</v>
      </c>
      <c r="L17" s="64"/>
      <c r="N17" s="65">
        <v>457880998.295</v>
      </c>
      <c r="O17" s="50" t="s">
        <v>35</v>
      </c>
    </row>
    <row r="18" spans="2:12" ht="12.75">
      <c r="B18" s="50" t="s">
        <v>16</v>
      </c>
      <c r="D18" s="66">
        <v>299869.37</v>
      </c>
      <c r="E18" s="62"/>
      <c r="I18" s="50" t="s">
        <v>16</v>
      </c>
      <c r="K18" s="66">
        <v>387795.78</v>
      </c>
      <c r="L18" s="64"/>
    </row>
    <row r="19" spans="2:12" ht="12.75">
      <c r="B19" s="50" t="s">
        <v>17</v>
      </c>
      <c r="D19" s="61">
        <v>4061610.98</v>
      </c>
      <c r="E19" s="62" t="s">
        <v>36</v>
      </c>
      <c r="G19" s="67"/>
      <c r="I19" s="50" t="s">
        <v>17</v>
      </c>
      <c r="K19" s="61">
        <v>6342067.01</v>
      </c>
      <c r="L19" s="64" t="s">
        <v>36</v>
      </c>
    </row>
    <row r="20" spans="6:14" ht="12.75">
      <c r="F20" s="50" t="s">
        <v>19</v>
      </c>
      <c r="G20" s="68">
        <v>326144.85</v>
      </c>
      <c r="M20" s="50" t="s">
        <v>19</v>
      </c>
      <c r="N20" s="68">
        <v>1148326.61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183745.68</v>
      </c>
      <c r="I21" s="50" t="s">
        <v>22</v>
      </c>
      <c r="K21" s="61">
        <v>815002649.43</v>
      </c>
      <c r="M21" s="50" t="s">
        <v>20</v>
      </c>
      <c r="N21" s="63">
        <v>515110.31</v>
      </c>
    </row>
    <row r="22" spans="7:15" ht="12.75">
      <c r="G22" s="69">
        <v>142399.17</v>
      </c>
      <c r="H22" s="50" t="s">
        <v>37</v>
      </c>
      <c r="N22" s="69">
        <v>633216.3</v>
      </c>
      <c r="O22" s="50" t="s">
        <v>37</v>
      </c>
    </row>
    <row r="23" ht="12.75">
      <c r="G23" s="69"/>
    </row>
    <row r="24" spans="6:14" ht="12.75">
      <c r="F24" s="70"/>
      <c r="G24" s="67">
        <v>0.01222712898579019</v>
      </c>
      <c r="N24" s="67">
        <v>0.01659513198471808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241544932.53</v>
      </c>
      <c r="H29" s="50" t="s">
        <v>24</v>
      </c>
      <c r="M29" s="50" t="s">
        <v>18</v>
      </c>
      <c r="N29" s="61">
        <v>651250990.15</v>
      </c>
      <c r="O29" s="50" t="s">
        <v>24</v>
      </c>
    </row>
    <row r="30" spans="2:15" ht="12.75">
      <c r="B30" s="50" t="s">
        <v>14</v>
      </c>
      <c r="D30" s="61">
        <v>5497470.95</v>
      </c>
      <c r="E30" s="64"/>
      <c r="F30" s="50" t="s">
        <v>18</v>
      </c>
      <c r="G30" s="63">
        <v>226452582.59</v>
      </c>
      <c r="H30" s="50" t="s">
        <v>25</v>
      </c>
      <c r="I30" s="50" t="s">
        <v>14</v>
      </c>
      <c r="K30" s="61">
        <v>4911363.01</v>
      </c>
      <c r="L30" s="64"/>
      <c r="M30" s="50" t="s">
        <v>18</v>
      </c>
      <c r="N30" s="63">
        <v>625195930.47</v>
      </c>
      <c r="O30" s="50" t="s">
        <v>25</v>
      </c>
    </row>
    <row r="31" spans="2:15" ht="12.75">
      <c r="B31" s="50" t="s">
        <v>15</v>
      </c>
      <c r="D31" s="61">
        <v>769301.52</v>
      </c>
      <c r="E31" s="64"/>
      <c r="G31" s="65">
        <v>233998757.56</v>
      </c>
      <c r="H31" s="50" t="s">
        <v>35</v>
      </c>
      <c r="I31" s="50" t="s">
        <v>15</v>
      </c>
      <c r="K31" s="61">
        <v>789400.85</v>
      </c>
      <c r="L31" s="64"/>
      <c r="N31" s="65">
        <v>638223460.31</v>
      </c>
      <c r="O31" s="50" t="s">
        <v>35</v>
      </c>
    </row>
    <row r="32" spans="2:12" ht="12.75">
      <c r="B32" s="50" t="s">
        <v>16</v>
      </c>
      <c r="D32" s="66">
        <v>386341.27</v>
      </c>
      <c r="E32" s="64"/>
      <c r="I32" s="50" t="s">
        <v>16</v>
      </c>
      <c r="K32" s="66">
        <v>408939.28</v>
      </c>
      <c r="L32" s="64"/>
    </row>
    <row r="33" spans="2:14" ht="12.75">
      <c r="B33" s="50" t="s">
        <v>17</v>
      </c>
      <c r="D33" s="61">
        <v>6653113.74</v>
      </c>
      <c r="E33" s="64" t="s">
        <v>36</v>
      </c>
      <c r="G33" s="67"/>
      <c r="I33" s="50" t="s">
        <v>17</v>
      </c>
      <c r="K33" s="61">
        <v>6109703.14</v>
      </c>
      <c r="L33" s="64" t="s">
        <v>36</v>
      </c>
      <c r="M33" s="50" t="s">
        <v>19</v>
      </c>
      <c r="N33" s="68">
        <v>1043534.48</v>
      </c>
    </row>
    <row r="34" spans="6:14" ht="12.75">
      <c r="F34" s="50" t="s">
        <v>19</v>
      </c>
      <c r="G34" s="68">
        <v>922578.12</v>
      </c>
      <c r="L34" s="71"/>
      <c r="M34" s="50" t="s">
        <v>20</v>
      </c>
      <c r="N34" s="63">
        <v>563552.11</v>
      </c>
    </row>
    <row r="35" spans="6:15" ht="12.75">
      <c r="F35" s="50" t="s">
        <v>20</v>
      </c>
      <c r="G35" s="63">
        <v>353750.6</v>
      </c>
      <c r="L35" s="71"/>
      <c r="N35" s="69">
        <v>479982.37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568827.52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0.009024720647533603</v>
      </c>
    </row>
    <row r="38" spans="6:7" ht="12.75">
      <c r="F38" s="70"/>
      <c r="G38" s="67">
        <v>0.02917079693574763</v>
      </c>
    </row>
    <row r="40" spans="9:12" ht="12.75">
      <c r="I40" s="60" t="s">
        <v>43</v>
      </c>
      <c r="J40" s="5"/>
      <c r="K40" s="5"/>
      <c r="L40" s="5"/>
    </row>
    <row r="42" ht="12.75">
      <c r="I42" s="50" t="s">
        <v>13</v>
      </c>
    </row>
    <row r="43" spans="13:15" ht="12.75">
      <c r="M43" s="50" t="s">
        <v>18</v>
      </c>
      <c r="N43" s="61">
        <v>795001395.18</v>
      </c>
      <c r="O43" s="50" t="s">
        <v>24</v>
      </c>
    </row>
    <row r="44" spans="9:15" ht="12.75">
      <c r="I44" s="50" t="s">
        <v>14</v>
      </c>
      <c r="K44" s="61">
        <v>2598406.7</v>
      </c>
      <c r="L44" s="64"/>
      <c r="M44" s="50" t="s">
        <v>18</v>
      </c>
      <c r="N44" s="63">
        <v>770503163.57</v>
      </c>
      <c r="O44" s="50" t="s">
        <v>25</v>
      </c>
    </row>
    <row r="45" spans="9:15" ht="12.75">
      <c r="I45" s="50" t="s">
        <v>15</v>
      </c>
      <c r="K45" s="61">
        <v>74995.15</v>
      </c>
      <c r="L45" s="64"/>
      <c r="N45" s="65">
        <v>782752279.375</v>
      </c>
      <c r="O45" s="50" t="s">
        <v>35</v>
      </c>
    </row>
    <row r="46" spans="9:12" ht="12.75">
      <c r="I46" s="50" t="s">
        <v>16</v>
      </c>
      <c r="K46" s="66">
        <v>0</v>
      </c>
      <c r="L46" s="64"/>
    </row>
    <row r="47" spans="9:14" ht="12.75">
      <c r="I47" s="50" t="s">
        <v>17</v>
      </c>
      <c r="K47" s="61">
        <v>2673401.85</v>
      </c>
      <c r="L47" s="64" t="s">
        <v>36</v>
      </c>
      <c r="N47" s="67"/>
    </row>
    <row r="48" spans="13:14" ht="12.75">
      <c r="M48" s="50" t="s">
        <v>19</v>
      </c>
      <c r="N48" s="68">
        <v>0</v>
      </c>
    </row>
    <row r="49" spans="13:14" ht="12.75">
      <c r="M49" s="50" t="s">
        <v>20</v>
      </c>
      <c r="N49" s="63">
        <v>0</v>
      </c>
    </row>
    <row r="50" spans="9:15" ht="12.75">
      <c r="I50" s="50" t="s">
        <v>22</v>
      </c>
      <c r="K50" s="61">
        <v>795001395.18</v>
      </c>
      <c r="N50" s="69">
        <v>0</v>
      </c>
      <c r="O50" s="50" t="s">
        <v>37</v>
      </c>
    </row>
    <row r="51" ht="12.75">
      <c r="N51" s="69"/>
    </row>
    <row r="52" spans="13:14" ht="12.75">
      <c r="M52" s="70"/>
      <c r="N52" s="67">
        <v>0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B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40</v>
      </c>
    </row>
    <row r="4" s="52" customFormat="1" ht="12.75">
      <c r="B4" s="51"/>
    </row>
    <row r="5" spans="2:13" s="54" customFormat="1" ht="51" customHeight="1">
      <c r="B5" s="96" t="s">
        <v>41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0.026831560731772865</v>
      </c>
      <c r="G6" s="55">
        <v>0.006627262890953368</v>
      </c>
      <c r="H6" s="56">
        <v>0.011769453988213559</v>
      </c>
      <c r="I6" s="55">
        <v>0.014329602840186065</v>
      </c>
      <c r="J6" s="55">
        <v>0.0881</v>
      </c>
      <c r="K6" s="57">
        <v>32</v>
      </c>
      <c r="L6" s="57">
        <v>812.707273</v>
      </c>
      <c r="M6" s="57">
        <v>146.05640608000002</v>
      </c>
    </row>
    <row r="7" spans="2:13" s="52" customFormat="1" ht="12.75">
      <c r="B7" s="52" t="s">
        <v>1</v>
      </c>
      <c r="F7" s="55">
        <v>0.026774962621899556</v>
      </c>
      <c r="G7" s="55">
        <v>0.005719736181293756</v>
      </c>
      <c r="H7" s="56">
        <v>0.016247996464667906</v>
      </c>
      <c r="I7" s="55">
        <v>0.020085928104856626</v>
      </c>
      <c r="J7" s="56">
        <v>0.1058</v>
      </c>
      <c r="K7" s="58">
        <v>26</v>
      </c>
      <c r="L7" s="57">
        <v>720.584873</v>
      </c>
      <c r="M7" s="57">
        <v>241.54493253</v>
      </c>
    </row>
    <row r="8" spans="2:13" s="52" customFormat="1" ht="12.75">
      <c r="B8" s="52" t="s">
        <v>2</v>
      </c>
      <c r="F8" s="55">
        <v>0.013696166611391168</v>
      </c>
      <c r="G8" s="55">
        <v>0.003477103750107589</v>
      </c>
      <c r="H8" s="56">
        <v>0.002966346257676984</v>
      </c>
      <c r="I8" s="55">
        <v>0.0073351775533258105</v>
      </c>
      <c r="J8" s="56">
        <v>0.0871</v>
      </c>
      <c r="K8" s="58">
        <v>15</v>
      </c>
      <c r="L8" s="57">
        <v>815.002649</v>
      </c>
      <c r="M8" s="57">
        <v>469.18824897</v>
      </c>
    </row>
    <row r="9" spans="2:13" s="52" customFormat="1" ht="12.75">
      <c r="B9" s="52" t="s">
        <v>3</v>
      </c>
      <c r="F9" s="55">
        <v>0.008535486539098663</v>
      </c>
      <c r="G9" s="55">
        <v>0.0021453297133232777</v>
      </c>
      <c r="H9" s="56">
        <v>0.00541956234474518</v>
      </c>
      <c r="I9" s="55">
        <v>0.0030757211696456114</v>
      </c>
      <c r="J9" s="56">
        <v>0.0751</v>
      </c>
      <c r="K9" s="58">
        <v>8</v>
      </c>
      <c r="L9" s="57">
        <v>850.001035</v>
      </c>
      <c r="M9" s="57">
        <v>651.25099015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157160630.46</v>
      </c>
      <c r="H15" s="50" t="s">
        <v>24</v>
      </c>
      <c r="M15" s="50" t="s">
        <v>18</v>
      </c>
      <c r="N15" s="61">
        <v>488518341.3</v>
      </c>
      <c r="O15" s="50" t="s">
        <v>24</v>
      </c>
    </row>
    <row r="16" spans="2:15" ht="12.75">
      <c r="B16" s="50" t="s">
        <v>14</v>
      </c>
      <c r="D16" s="61">
        <v>2950967.13</v>
      </c>
      <c r="E16" s="62"/>
      <c r="F16" s="50" t="s">
        <v>18</v>
      </c>
      <c r="G16" s="63">
        <v>146056406.08</v>
      </c>
      <c r="H16" s="50" t="s">
        <v>25</v>
      </c>
      <c r="I16" s="50" t="s">
        <v>14</v>
      </c>
      <c r="K16" s="61">
        <v>4794664.21</v>
      </c>
      <c r="L16" s="64"/>
      <c r="M16" s="50" t="s">
        <v>18</v>
      </c>
      <c r="N16" s="63">
        <v>469188248.97</v>
      </c>
      <c r="O16" s="50" t="s">
        <v>25</v>
      </c>
    </row>
    <row r="17" spans="2:15" ht="12.75">
      <c r="B17" s="50" t="s">
        <v>15</v>
      </c>
      <c r="D17" s="61">
        <v>637681.91</v>
      </c>
      <c r="E17" s="62"/>
      <c r="G17" s="65">
        <v>151608518.27</v>
      </c>
      <c r="H17" s="50" t="s">
        <v>35</v>
      </c>
      <c r="I17" s="50" t="s">
        <v>15</v>
      </c>
      <c r="K17" s="61">
        <v>1194559.36</v>
      </c>
      <c r="L17" s="64"/>
      <c r="N17" s="65">
        <v>478853295.135</v>
      </c>
      <c r="O17" s="50" t="s">
        <v>35</v>
      </c>
    </row>
    <row r="18" spans="2:12" ht="12.75">
      <c r="B18" s="50" t="s">
        <v>16</v>
      </c>
      <c r="D18" s="66">
        <v>330272.29</v>
      </c>
      <c r="E18" s="62"/>
      <c r="I18" s="50" t="s">
        <v>16</v>
      </c>
      <c r="K18" s="66">
        <v>436856.86</v>
      </c>
      <c r="L18" s="64"/>
    </row>
    <row r="19" spans="2:12" ht="12.75">
      <c r="B19" s="50" t="s">
        <v>17</v>
      </c>
      <c r="D19" s="61">
        <v>3918921.33</v>
      </c>
      <c r="E19" s="62" t="s">
        <v>36</v>
      </c>
      <c r="G19" s="67"/>
      <c r="I19" s="50" t="s">
        <v>17</v>
      </c>
      <c r="K19" s="61">
        <v>6426080.430000001</v>
      </c>
      <c r="L19" s="64" t="s">
        <v>36</v>
      </c>
    </row>
    <row r="20" spans="6:14" ht="12.75">
      <c r="F20" s="50" t="s">
        <v>19</v>
      </c>
      <c r="G20" s="68">
        <v>307643.92</v>
      </c>
      <c r="M20" s="50" t="s">
        <v>19</v>
      </c>
      <c r="N20" s="68">
        <v>609758.82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158948.13</v>
      </c>
      <c r="I21" s="50" t="s">
        <v>22</v>
      </c>
      <c r="K21" s="61">
        <v>815002649.43</v>
      </c>
      <c r="M21" s="50" t="s">
        <v>20</v>
      </c>
      <c r="N21" s="63">
        <v>491388.43</v>
      </c>
    </row>
    <row r="22" spans="7:15" ht="12.75">
      <c r="G22" s="69">
        <v>148695.79</v>
      </c>
      <c r="H22" s="50" t="s">
        <v>37</v>
      </c>
      <c r="N22" s="69">
        <v>118370.39</v>
      </c>
      <c r="O22" s="50" t="s">
        <v>37</v>
      </c>
    </row>
    <row r="23" ht="12.75">
      <c r="G23" s="69"/>
    </row>
    <row r="24" spans="6:14" ht="12.75">
      <c r="F24" s="70"/>
      <c r="G24" s="67">
        <v>0.011769453988213559</v>
      </c>
      <c r="N24" s="67">
        <v>0.002966346257676984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254695249.3</v>
      </c>
      <c r="H29" s="50" t="s">
        <v>24</v>
      </c>
      <c r="M29" s="50" t="s">
        <v>18</v>
      </c>
      <c r="N29" s="61">
        <v>674209543.94</v>
      </c>
      <c r="O29" s="50" t="s">
        <v>24</v>
      </c>
    </row>
    <row r="30" spans="2:15" ht="12.75">
      <c r="B30" s="50" t="s">
        <v>14</v>
      </c>
      <c r="D30" s="61">
        <v>5085783.25</v>
      </c>
      <c r="E30" s="64"/>
      <c r="F30" s="50" t="s">
        <v>18</v>
      </c>
      <c r="G30" s="63">
        <v>241544932.53</v>
      </c>
      <c r="H30" s="50" t="s">
        <v>25</v>
      </c>
      <c r="I30" s="50" t="s">
        <v>14</v>
      </c>
      <c r="K30" s="61">
        <v>4161595.96</v>
      </c>
      <c r="L30" s="64"/>
      <c r="M30" s="50" t="s">
        <v>18</v>
      </c>
      <c r="N30" s="63">
        <v>651250990.15</v>
      </c>
      <c r="O30" s="50" t="s">
        <v>25</v>
      </c>
    </row>
    <row r="31" spans="2:15" ht="12.75">
      <c r="B31" s="50" t="s">
        <v>15</v>
      </c>
      <c r="D31" s="61">
        <v>881732.53</v>
      </c>
      <c r="E31" s="64"/>
      <c r="G31" s="65">
        <v>248120090.91500002</v>
      </c>
      <c r="H31" s="50" t="s">
        <v>35</v>
      </c>
      <c r="I31" s="50" t="s">
        <v>15</v>
      </c>
      <c r="K31" s="61">
        <v>995739.28</v>
      </c>
      <c r="L31" s="64"/>
      <c r="N31" s="65">
        <v>662730267.0450001</v>
      </c>
      <c r="O31" s="50" t="s">
        <v>35</v>
      </c>
    </row>
    <row r="32" spans="2:12" ht="12.75">
      <c r="B32" s="50" t="s">
        <v>16</v>
      </c>
      <c r="D32" s="66">
        <v>499840.76</v>
      </c>
      <c r="E32" s="64"/>
      <c r="I32" s="50" t="s">
        <v>16</v>
      </c>
      <c r="K32" s="66">
        <v>401408.82</v>
      </c>
      <c r="L32" s="64"/>
    </row>
    <row r="33" spans="2:14" ht="12.75">
      <c r="B33" s="50" t="s">
        <v>17</v>
      </c>
      <c r="D33" s="61">
        <v>6467356.54</v>
      </c>
      <c r="E33" s="64" t="s">
        <v>36</v>
      </c>
      <c r="G33" s="67"/>
      <c r="I33" s="50" t="s">
        <v>17</v>
      </c>
      <c r="K33" s="61">
        <v>5558744.0600000005</v>
      </c>
      <c r="L33" s="64" t="s">
        <v>36</v>
      </c>
      <c r="M33" s="50" t="s">
        <v>19</v>
      </c>
      <c r="N33" s="68">
        <v>848788.46</v>
      </c>
    </row>
    <row r="34" spans="6:14" ht="12.75">
      <c r="F34" s="50" t="s">
        <v>19</v>
      </c>
      <c r="G34" s="68">
        <v>796973.59</v>
      </c>
      <c r="L34" s="71"/>
      <c r="M34" s="50" t="s">
        <v>20</v>
      </c>
      <c r="N34" s="63">
        <v>549479.46</v>
      </c>
    </row>
    <row r="35" spans="6:15" ht="12.75">
      <c r="F35" s="50" t="s">
        <v>20</v>
      </c>
      <c r="G35" s="63">
        <v>461019.06</v>
      </c>
      <c r="L35" s="71"/>
      <c r="N35" s="69">
        <v>299309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335954.53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0.00541956234474518</v>
      </c>
    </row>
    <row r="38" spans="6:7" ht="12.75">
      <c r="F38" s="70"/>
      <c r="G38" s="67">
        <v>0.016247996464667906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38</v>
      </c>
    </row>
    <row r="4" s="52" customFormat="1" ht="12.75">
      <c r="B4" s="51"/>
    </row>
    <row r="5" spans="2:13" s="54" customFormat="1" ht="51" customHeight="1">
      <c r="B5" s="96" t="s">
        <v>39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0.03207762017271307</v>
      </c>
      <c r="G6" s="55">
        <v>0.007135354361443683</v>
      </c>
      <c r="H6" s="56">
        <v>0.007870614696977456</v>
      </c>
      <c r="I6" s="55">
        <v>0.014146639053707109</v>
      </c>
      <c r="J6" s="55">
        <v>0.0879</v>
      </c>
      <c r="K6" s="57">
        <v>31</v>
      </c>
      <c r="L6" s="57">
        <v>812.707273</v>
      </c>
      <c r="M6" s="57">
        <v>157.16063046000002</v>
      </c>
    </row>
    <row r="7" spans="2:13" s="52" customFormat="1" ht="12.75">
      <c r="B7" s="52" t="s">
        <v>1</v>
      </c>
      <c r="F7" s="55">
        <v>0.031246515323205125</v>
      </c>
      <c r="G7" s="55">
        <v>0.007501381769981839</v>
      </c>
      <c r="H7" s="56">
        <v>0.014681688456343336</v>
      </c>
      <c r="I7" s="55">
        <v>0.019619703316934408</v>
      </c>
      <c r="J7" s="56">
        <v>0.1056</v>
      </c>
      <c r="K7" s="58">
        <v>25</v>
      </c>
      <c r="L7" s="57">
        <v>720.584873</v>
      </c>
      <c r="M7" s="57">
        <v>254.6952493</v>
      </c>
    </row>
    <row r="8" spans="2:13" s="52" customFormat="1" ht="12.75">
      <c r="B8" s="52" t="s">
        <v>2</v>
      </c>
      <c r="F8" s="55">
        <v>0.01473325986256066</v>
      </c>
      <c r="G8" s="55">
        <v>0.003484960105017862</v>
      </c>
      <c r="H8" s="56">
        <v>0.01423829447459482</v>
      </c>
      <c r="I8" s="55">
        <v>0.007086515539598938</v>
      </c>
      <c r="J8" s="56">
        <v>0.0869</v>
      </c>
      <c r="K8" s="58">
        <v>14</v>
      </c>
      <c r="L8" s="57">
        <v>815.002649</v>
      </c>
      <c r="M8" s="57">
        <v>488.51834130000003</v>
      </c>
    </row>
    <row r="9" spans="2:13" s="52" customFormat="1" ht="12.75">
      <c r="B9" s="52" t="s">
        <v>3</v>
      </c>
      <c r="F9" s="55">
        <v>0.01031277821931688</v>
      </c>
      <c r="G9" s="55">
        <v>0.002659180348475682</v>
      </c>
      <c r="H9" s="56">
        <v>0.008390762435534625</v>
      </c>
      <c r="I9" s="55">
        <v>0.002723593363446153</v>
      </c>
      <c r="J9" s="56">
        <v>0.0749</v>
      </c>
      <c r="K9" s="58">
        <v>7</v>
      </c>
      <c r="L9" s="57">
        <v>850.001035</v>
      </c>
      <c r="M9" s="57">
        <v>674.20954394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170211766.64</v>
      </c>
      <c r="H15" s="50" t="s">
        <v>24</v>
      </c>
      <c r="M15" s="50" t="s">
        <v>18</v>
      </c>
      <c r="N15" s="61">
        <v>511006152.69</v>
      </c>
      <c r="O15" s="50" t="s">
        <v>24</v>
      </c>
    </row>
    <row r="16" spans="2:15" ht="12.75">
      <c r="B16" s="50" t="s">
        <v>14</v>
      </c>
      <c r="D16" s="61">
        <v>3919942.22</v>
      </c>
      <c r="E16" s="62"/>
      <c r="F16" s="50" t="s">
        <v>18</v>
      </c>
      <c r="G16" s="63">
        <v>157160630.46</v>
      </c>
      <c r="H16" s="50" t="s">
        <v>25</v>
      </c>
      <c r="I16" s="50" t="s">
        <v>14</v>
      </c>
      <c r="K16" s="61">
        <v>5495000.74</v>
      </c>
      <c r="L16" s="64"/>
      <c r="M16" s="50" t="s">
        <v>18</v>
      </c>
      <c r="N16" s="63">
        <v>488518341.3</v>
      </c>
      <c r="O16" s="50" t="s">
        <v>25</v>
      </c>
    </row>
    <row r="17" spans="2:15" ht="12.75">
      <c r="B17" s="50" t="s">
        <v>15</v>
      </c>
      <c r="D17" s="61">
        <v>736356.28</v>
      </c>
      <c r="E17" s="62"/>
      <c r="G17" s="65">
        <v>163686198.55</v>
      </c>
      <c r="H17" s="50" t="s">
        <v>35</v>
      </c>
      <c r="I17" s="50" t="s">
        <v>15</v>
      </c>
      <c r="K17" s="61">
        <v>1198004.18</v>
      </c>
      <c r="L17" s="64"/>
      <c r="N17" s="65">
        <v>499762246.995</v>
      </c>
      <c r="O17" s="50" t="s">
        <v>35</v>
      </c>
    </row>
    <row r="18" spans="2:12" ht="12.75">
      <c r="B18" s="50" t="s">
        <v>16</v>
      </c>
      <c r="D18" s="66">
        <v>385040.51</v>
      </c>
      <c r="E18" s="62"/>
      <c r="I18" s="50" t="s">
        <v>16</v>
      </c>
      <c r="K18" s="66">
        <v>504462.75</v>
      </c>
      <c r="L18" s="64"/>
    </row>
    <row r="19" spans="2:12" ht="12.75">
      <c r="B19" s="50" t="s">
        <v>17</v>
      </c>
      <c r="D19" s="61">
        <v>5041339.01</v>
      </c>
      <c r="E19" s="62" t="s">
        <v>36</v>
      </c>
      <c r="G19" s="67"/>
      <c r="I19" s="50" t="s">
        <v>17</v>
      </c>
      <c r="K19" s="61">
        <v>7197467.67</v>
      </c>
      <c r="L19" s="64" t="s">
        <v>36</v>
      </c>
    </row>
    <row r="20" spans="6:14" ht="12.75">
      <c r="F20" s="50" t="s">
        <v>19</v>
      </c>
      <c r="G20" s="68">
        <v>266370.13</v>
      </c>
      <c r="M20" s="50" t="s">
        <v>19</v>
      </c>
      <c r="N20" s="68">
        <v>1189755.33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159010.88</v>
      </c>
      <c r="I21" s="50" t="s">
        <v>22</v>
      </c>
      <c r="K21" s="61">
        <v>815002649.43</v>
      </c>
      <c r="M21" s="50" t="s">
        <v>20</v>
      </c>
      <c r="N21" s="63">
        <v>596775.16</v>
      </c>
    </row>
    <row r="22" spans="7:15" ht="12.75">
      <c r="G22" s="69">
        <v>107359.25</v>
      </c>
      <c r="H22" s="50" t="s">
        <v>37</v>
      </c>
      <c r="N22" s="69">
        <v>592980.17</v>
      </c>
      <c r="O22" s="50" t="s">
        <v>37</v>
      </c>
    </row>
    <row r="23" ht="12.75">
      <c r="G23" s="69"/>
    </row>
    <row r="24" spans="6:14" ht="12.75">
      <c r="F24" s="70"/>
      <c r="G24" s="67">
        <v>0.007870614696977456</v>
      </c>
      <c r="N24" s="67">
        <v>0.01423829447459482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268668941.6</v>
      </c>
      <c r="H29" s="50" t="s">
        <v>24</v>
      </c>
      <c r="M29" s="50" t="s">
        <v>18</v>
      </c>
      <c r="N29" s="61">
        <v>699328320.89</v>
      </c>
      <c r="O29" s="50" t="s">
        <v>24</v>
      </c>
    </row>
    <row r="30" spans="2:15" ht="12.75">
      <c r="B30" s="50" t="s">
        <v>14</v>
      </c>
      <c r="D30" s="61">
        <v>6047772.71</v>
      </c>
      <c r="E30" s="64"/>
      <c r="F30" s="50" t="s">
        <v>18</v>
      </c>
      <c r="G30" s="63">
        <v>254695249.3</v>
      </c>
      <c r="H30" s="50" t="s">
        <v>25</v>
      </c>
      <c r="I30" s="50" t="s">
        <v>14</v>
      </c>
      <c r="K30" s="61">
        <v>5160128.73</v>
      </c>
      <c r="L30" s="64"/>
      <c r="M30" s="50" t="s">
        <v>18</v>
      </c>
      <c r="N30" s="63">
        <v>674209543.94</v>
      </c>
      <c r="O30" s="50" t="s">
        <v>25</v>
      </c>
    </row>
    <row r="31" spans="2:15" ht="12.75">
      <c r="B31" s="50" t="s">
        <v>15</v>
      </c>
      <c r="D31" s="61">
        <v>1437162.64</v>
      </c>
      <c r="E31" s="64"/>
      <c r="G31" s="65">
        <v>261682095.45000002</v>
      </c>
      <c r="H31" s="50" t="s">
        <v>35</v>
      </c>
      <c r="I31" s="50" t="s">
        <v>15</v>
      </c>
      <c r="K31" s="61">
        <v>1324682.54</v>
      </c>
      <c r="L31" s="64"/>
      <c r="N31" s="65">
        <v>686768932.415</v>
      </c>
      <c r="O31" s="50" t="s">
        <v>35</v>
      </c>
    </row>
    <row r="32" spans="2:12" ht="12.75">
      <c r="B32" s="50" t="s">
        <v>16</v>
      </c>
      <c r="D32" s="66">
        <v>473403.66</v>
      </c>
      <c r="E32" s="64"/>
      <c r="I32" s="50" t="s">
        <v>16</v>
      </c>
      <c r="K32" s="66">
        <v>468162.23</v>
      </c>
      <c r="L32" s="64"/>
    </row>
    <row r="33" spans="2:14" ht="12.75">
      <c r="B33" s="50" t="s">
        <v>17</v>
      </c>
      <c r="D33" s="61">
        <v>7958339.01</v>
      </c>
      <c r="E33" s="64" t="s">
        <v>36</v>
      </c>
      <c r="G33" s="67"/>
      <c r="I33" s="50" t="s">
        <v>17</v>
      </c>
      <c r="K33" s="61">
        <v>6952973.5</v>
      </c>
      <c r="L33" s="64" t="s">
        <v>36</v>
      </c>
      <c r="M33" s="50" t="s">
        <v>19</v>
      </c>
      <c r="N33" s="68">
        <v>881042.72</v>
      </c>
    </row>
    <row r="34" spans="6:14" ht="12.75">
      <c r="F34" s="50" t="s">
        <v>19</v>
      </c>
      <c r="G34" s="68">
        <v>618531.49</v>
      </c>
      <c r="L34" s="71"/>
      <c r="M34" s="50" t="s">
        <v>20</v>
      </c>
      <c r="N34" s="63">
        <v>400833.14</v>
      </c>
    </row>
    <row r="35" spans="6:15" ht="12.75">
      <c r="F35" s="50" t="s">
        <v>20</v>
      </c>
      <c r="G35" s="63">
        <v>298370.24</v>
      </c>
      <c r="L35" s="71"/>
      <c r="N35" s="69">
        <v>480209.58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320161.25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0.008390762435534625</v>
      </c>
    </row>
    <row r="38" spans="6:7" ht="12.75">
      <c r="F38" s="70"/>
      <c r="G38" s="67">
        <v>0.014681688456343336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C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31</v>
      </c>
    </row>
    <row r="4" s="52" customFormat="1" ht="12.75">
      <c r="B4" s="51"/>
    </row>
    <row r="5" spans="2:13" s="54" customFormat="1" ht="51" customHeight="1">
      <c r="B5" s="96" t="s">
        <v>30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0.03489993974719726</v>
      </c>
      <c r="G6" s="55">
        <v>0.006165463767376124</v>
      </c>
      <c r="H6" s="56">
        <v>0.010527900563055161</v>
      </c>
      <c r="I6" s="55">
        <v>0.014014538291793265</v>
      </c>
      <c r="J6" s="55">
        <v>0.0876</v>
      </c>
      <c r="K6" s="57">
        <v>30</v>
      </c>
      <c r="L6" s="57">
        <v>812.707273</v>
      </c>
      <c r="M6" s="57">
        <v>170.21176663999998</v>
      </c>
    </row>
    <row r="7" spans="2:13" s="52" customFormat="1" ht="12.75">
      <c r="B7" s="52" t="s">
        <v>1</v>
      </c>
      <c r="F7" s="55">
        <v>0.03550633967286972</v>
      </c>
      <c r="G7" s="55">
        <v>0.006337413509206306</v>
      </c>
      <c r="H7" s="56">
        <v>0.016937073042857534</v>
      </c>
      <c r="I7" s="55">
        <v>0.019175396183091126</v>
      </c>
      <c r="J7" s="56">
        <v>0.1054</v>
      </c>
      <c r="K7" s="58">
        <v>24</v>
      </c>
      <c r="L7" s="57">
        <v>720.584873</v>
      </c>
      <c r="M7" s="57">
        <v>268.66894160000004</v>
      </c>
    </row>
    <row r="8" spans="2:13" s="52" customFormat="1" ht="12.75">
      <c r="B8" s="52" t="s">
        <v>2</v>
      </c>
      <c r="F8" s="55">
        <v>0.017236509548141033</v>
      </c>
      <c r="G8" s="55">
        <v>0.0037230289693872608</v>
      </c>
      <c r="H8" s="56">
        <v>0.015263328274669436</v>
      </c>
      <c r="I8" s="55">
        <v>0.006358935082756592</v>
      </c>
      <c r="J8" s="56">
        <v>0.0868</v>
      </c>
      <c r="K8" s="58">
        <v>13</v>
      </c>
      <c r="L8" s="57">
        <v>815.002649</v>
      </c>
      <c r="M8" s="57">
        <v>511.00615269</v>
      </c>
    </row>
    <row r="9" spans="2:13" s="52" customFormat="1" ht="12.75">
      <c r="B9" s="52" t="s">
        <v>3</v>
      </c>
      <c r="F9" s="55">
        <v>0.01174118664256346</v>
      </c>
      <c r="G9" s="55">
        <v>0.002419375634389804</v>
      </c>
      <c r="H9" s="56">
        <v>0.009309534758219135</v>
      </c>
      <c r="I9" s="55">
        <v>0.002158641604824249</v>
      </c>
      <c r="J9" s="56">
        <v>0.0748</v>
      </c>
      <c r="K9" s="58">
        <v>6</v>
      </c>
      <c r="L9" s="57">
        <v>850.001035</v>
      </c>
      <c r="M9" s="57">
        <v>699.32832089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183289436.92</v>
      </c>
      <c r="H15" s="50" t="s">
        <v>24</v>
      </c>
      <c r="M15" s="50" t="s">
        <v>18</v>
      </c>
      <c r="N15" s="61">
        <v>533339161.33</v>
      </c>
      <c r="O15" s="50" t="s">
        <v>24</v>
      </c>
    </row>
    <row r="16" spans="2:15" ht="12.75">
      <c r="B16" s="50" t="s">
        <v>14</v>
      </c>
      <c r="D16" s="61">
        <v>4890945.92</v>
      </c>
      <c r="E16" s="62"/>
      <c r="F16" s="50" t="s">
        <v>18</v>
      </c>
      <c r="G16" s="63">
        <v>170211766.64</v>
      </c>
      <c r="H16" s="50" t="s">
        <v>25</v>
      </c>
      <c r="I16" s="50" t="s">
        <v>14</v>
      </c>
      <c r="K16" s="61">
        <v>6905471.72</v>
      </c>
      <c r="L16" s="64"/>
      <c r="M16" s="50" t="s">
        <v>18</v>
      </c>
      <c r="N16" s="63">
        <v>511006152.69</v>
      </c>
      <c r="O16" s="50" t="s">
        <v>25</v>
      </c>
    </row>
    <row r="17" spans="2:15" ht="12.75">
      <c r="B17" s="50" t="s">
        <v>15</v>
      </c>
      <c r="D17" s="61">
        <v>704083.61</v>
      </c>
      <c r="E17" s="62"/>
      <c r="G17" s="65">
        <v>176750601.77999997</v>
      </c>
      <c r="H17" s="50" t="s">
        <v>35</v>
      </c>
      <c r="I17" s="50" t="s">
        <v>15</v>
      </c>
      <c r="K17" s="61">
        <v>1295756.78</v>
      </c>
      <c r="L17" s="64"/>
      <c r="N17" s="65">
        <v>522172657.01</v>
      </c>
      <c r="O17" s="50" t="s">
        <v>35</v>
      </c>
    </row>
    <row r="18" spans="2:12" ht="12.75">
      <c r="B18" s="50" t="s">
        <v>16</v>
      </c>
      <c r="D18" s="66">
        <v>345350.87</v>
      </c>
      <c r="E18" s="62"/>
      <c r="I18" s="50" t="s">
        <v>16</v>
      </c>
      <c r="K18" s="66">
        <v>606733.93</v>
      </c>
      <c r="L18" s="64"/>
    </row>
    <row r="19" spans="2:12" ht="12.75">
      <c r="B19" s="50" t="s">
        <v>17</v>
      </c>
      <c r="D19" s="61">
        <v>5940380.4</v>
      </c>
      <c r="E19" s="62"/>
      <c r="G19" s="67"/>
      <c r="I19" s="50" t="s">
        <v>17</v>
      </c>
      <c r="K19" s="61">
        <v>8807962.43</v>
      </c>
      <c r="L19" s="64"/>
    </row>
    <row r="20" spans="6:14" ht="12.75">
      <c r="F20" s="50" t="s">
        <v>19</v>
      </c>
      <c r="G20" s="68">
        <v>300841.78</v>
      </c>
      <c r="M20" s="50" t="s">
        <v>19</v>
      </c>
      <c r="N20" s="68">
        <v>1208746.19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145774.05</v>
      </c>
      <c r="I21" s="50" t="s">
        <v>22</v>
      </c>
      <c r="K21" s="61">
        <v>815002649.43</v>
      </c>
      <c r="M21" s="50" t="s">
        <v>20</v>
      </c>
      <c r="N21" s="63">
        <v>544571.8</v>
      </c>
    </row>
    <row r="22" spans="7:14" ht="12.75">
      <c r="G22" s="69">
        <v>155067.73</v>
      </c>
      <c r="N22" s="69">
        <v>664174.39</v>
      </c>
    </row>
    <row r="23" ht="12.75">
      <c r="G23" s="69"/>
    </row>
    <row r="24" spans="6:14" ht="12.75">
      <c r="F24" s="70"/>
      <c r="G24" s="67">
        <v>0.010527900563055161</v>
      </c>
      <c r="N24" s="67">
        <v>0.015263328274669436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283189173.22</v>
      </c>
      <c r="H29" s="50" t="s">
        <v>24</v>
      </c>
      <c r="M29" s="50" t="s">
        <v>18</v>
      </c>
      <c r="N29" s="61">
        <v>724684313.93</v>
      </c>
      <c r="O29" s="50" t="s">
        <v>24</v>
      </c>
    </row>
    <row r="30" spans="2:15" ht="12.75">
      <c r="B30" s="50" t="s">
        <v>14</v>
      </c>
      <c r="D30" s="61">
        <v>7836784.52</v>
      </c>
      <c r="E30" s="64"/>
      <c r="F30" s="50" t="s">
        <v>18</v>
      </c>
      <c r="G30" s="63">
        <v>268668941.6</v>
      </c>
      <c r="H30" s="50" t="s">
        <v>25</v>
      </c>
      <c r="I30" s="50" t="s">
        <v>14</v>
      </c>
      <c r="K30" s="61">
        <v>6519006.44</v>
      </c>
      <c r="L30" s="64"/>
      <c r="M30" s="50" t="s">
        <v>18</v>
      </c>
      <c r="N30" s="63">
        <v>699328320.89</v>
      </c>
      <c r="O30" s="50" t="s">
        <v>25</v>
      </c>
    </row>
    <row r="31" spans="2:15" ht="12.75">
      <c r="B31" s="50" t="s">
        <v>15</v>
      </c>
      <c r="D31" s="61">
        <v>1287469.35</v>
      </c>
      <c r="E31" s="64"/>
      <c r="G31" s="65">
        <v>275929057.41</v>
      </c>
      <c r="H31" s="50" t="s">
        <v>35</v>
      </c>
      <c r="I31" s="50" t="s">
        <v>15</v>
      </c>
      <c r="K31" s="61">
        <v>1142197.44</v>
      </c>
      <c r="L31" s="64"/>
      <c r="N31" s="65">
        <v>712006317.41</v>
      </c>
      <c r="O31" s="50" t="s">
        <v>35</v>
      </c>
    </row>
    <row r="32" spans="2:12" ht="12.75">
      <c r="B32" s="50" t="s">
        <v>16</v>
      </c>
      <c r="D32" s="66">
        <v>415196.83</v>
      </c>
      <c r="E32" s="64"/>
      <c r="I32" s="50" t="s">
        <v>16</v>
      </c>
      <c r="K32" s="66">
        <v>549740.46</v>
      </c>
      <c r="L32" s="64"/>
    </row>
    <row r="33" spans="2:14" ht="12.75">
      <c r="B33" s="50" t="s">
        <v>17</v>
      </c>
      <c r="D33" s="61">
        <v>9539450.7</v>
      </c>
      <c r="E33" s="64"/>
      <c r="G33" s="67"/>
      <c r="I33" s="50" t="s">
        <v>17</v>
      </c>
      <c r="K33" s="61">
        <v>8210944.340000001</v>
      </c>
      <c r="L33" s="64"/>
      <c r="M33" s="50" t="s">
        <v>19</v>
      </c>
      <c r="N33" s="68">
        <v>934191.28</v>
      </c>
    </row>
    <row r="34" spans="6:14" ht="12.75">
      <c r="F34" s="50" t="s">
        <v>19</v>
      </c>
      <c r="G34" s="68">
        <v>854619.92</v>
      </c>
      <c r="L34" s="71"/>
      <c r="M34" s="50" t="s">
        <v>20</v>
      </c>
      <c r="N34" s="63">
        <v>381820.65</v>
      </c>
    </row>
    <row r="35" spans="6:14" ht="12.75">
      <c r="F35" s="50" t="s">
        <v>20</v>
      </c>
      <c r="G35" s="63">
        <v>465167.37</v>
      </c>
      <c r="L35" s="71"/>
      <c r="N35" s="69">
        <v>552370.63</v>
      </c>
    </row>
    <row r="36" spans="2:12" ht="12.75">
      <c r="B36" s="50" t="s">
        <v>22</v>
      </c>
      <c r="D36" s="61">
        <v>720584873.87</v>
      </c>
      <c r="G36" s="69">
        <v>389452.55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0.009309534758219135</v>
      </c>
    </row>
    <row r="38" spans="6:7" ht="12.75">
      <c r="F38" s="70"/>
      <c r="G38" s="67">
        <v>0.016937073042857534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workbookViewId="0" topLeftCell="H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9.851562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27</v>
      </c>
    </row>
    <row r="4" s="52" customFormat="1" ht="12.75">
      <c r="B4" s="51"/>
    </row>
    <row r="5" spans="2:13" s="54" customFormat="1" ht="51" customHeight="1">
      <c r="B5" s="96" t="s">
        <v>26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0.028071370868173434</v>
      </c>
      <c r="G6" s="55">
        <v>0.004919742322049794</v>
      </c>
      <c r="H6" s="56">
        <v>0.010428650663996335</v>
      </c>
      <c r="I6" s="55">
        <v>0.013823734043920299</v>
      </c>
      <c r="J6" s="55">
        <v>0.087</v>
      </c>
      <c r="K6" s="57">
        <v>29</v>
      </c>
      <c r="L6" s="57">
        <v>812.707273</v>
      </c>
      <c r="M6" s="57">
        <v>183.28943691999999</v>
      </c>
    </row>
    <row r="7" spans="2:13" s="52" customFormat="1" ht="12.75">
      <c r="B7" s="52" t="s">
        <v>1</v>
      </c>
      <c r="F7" s="55">
        <v>0.02994069573208241</v>
      </c>
      <c r="G7" s="55">
        <v>0.0054234349164430954</v>
      </c>
      <c r="H7" s="56">
        <v>0.024720140927925016</v>
      </c>
      <c r="I7" s="55">
        <v>0.018634928898635945</v>
      </c>
      <c r="J7" s="56">
        <v>0.1051</v>
      </c>
      <c r="K7" s="58">
        <v>23</v>
      </c>
      <c r="L7" s="57">
        <v>720.584873</v>
      </c>
      <c r="M7" s="57">
        <v>283.18917322000004</v>
      </c>
    </row>
    <row r="8" spans="2:13" s="52" customFormat="1" ht="12.75">
      <c r="B8" s="52" t="s">
        <v>2</v>
      </c>
      <c r="F8" s="55">
        <v>0.015437618193023682</v>
      </c>
      <c r="G8" s="55">
        <v>0.003448139145481039</v>
      </c>
      <c r="H8" s="56">
        <v>0.012543006281437653</v>
      </c>
      <c r="I8" s="55">
        <v>0.005543999830135619</v>
      </c>
      <c r="J8" s="56">
        <v>0.0867</v>
      </c>
      <c r="K8" s="58">
        <v>12</v>
      </c>
      <c r="L8" s="57">
        <v>815.002649</v>
      </c>
      <c r="M8" s="57">
        <v>533.33916133</v>
      </c>
    </row>
    <row r="9" spans="2:13" s="52" customFormat="1" ht="12.75">
      <c r="B9" s="52" t="s">
        <v>3</v>
      </c>
      <c r="F9" s="55">
        <v>0.010344617505718667</v>
      </c>
      <c r="G9" s="55">
        <v>0.0018988488277571847</v>
      </c>
      <c r="H9" s="56">
        <v>0.009216676166812869</v>
      </c>
      <c r="I9" s="55">
        <v>0.0015087953378880902</v>
      </c>
      <c r="J9" s="56">
        <v>0.0746</v>
      </c>
      <c r="K9" s="58">
        <v>5</v>
      </c>
      <c r="L9" s="57">
        <v>850.001035</v>
      </c>
      <c r="M9" s="57">
        <v>724.6843139299999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195906971.84</v>
      </c>
      <c r="H15" s="50" t="s">
        <v>24</v>
      </c>
      <c r="M15" s="50" t="s">
        <v>18</v>
      </c>
      <c r="N15" s="61">
        <v>554924536.68</v>
      </c>
      <c r="O15" s="50" t="s">
        <v>24</v>
      </c>
    </row>
    <row r="16" spans="2:15" ht="12.75">
      <c r="B16" s="50" t="s">
        <v>14</v>
      </c>
      <c r="D16" s="61">
        <v>4243448.96</v>
      </c>
      <c r="E16" s="62"/>
      <c r="F16" s="50" t="s">
        <v>18</v>
      </c>
      <c r="G16" s="63">
        <v>183289436.92</v>
      </c>
      <c r="H16" s="50" t="s">
        <v>25</v>
      </c>
      <c r="I16" s="50" t="s">
        <v>14</v>
      </c>
      <c r="K16" s="61">
        <v>6394458.7</v>
      </c>
      <c r="L16" s="64"/>
      <c r="M16" s="50" t="s">
        <v>18</v>
      </c>
      <c r="N16" s="63">
        <v>533339161.33</v>
      </c>
      <c r="O16" s="50" t="s">
        <v>25</v>
      </c>
    </row>
    <row r="17" spans="2:14" ht="12.75">
      <c r="B17" s="50" t="s">
        <v>15</v>
      </c>
      <c r="D17" s="61">
        <v>608530.87</v>
      </c>
      <c r="E17" s="62"/>
      <c r="G17" s="65">
        <v>189598204.38</v>
      </c>
      <c r="I17" s="50" t="s">
        <v>15</v>
      </c>
      <c r="K17" s="61">
        <v>1171109.24</v>
      </c>
      <c r="L17" s="64"/>
      <c r="N17" s="65">
        <v>544131849.005</v>
      </c>
    </row>
    <row r="18" spans="2:12" ht="12.75">
      <c r="B18" s="50" t="s">
        <v>16</v>
      </c>
      <c r="D18" s="66">
        <v>293205.93</v>
      </c>
      <c r="E18" s="62"/>
      <c r="I18" s="50" t="s">
        <v>16</v>
      </c>
      <c r="K18" s="66">
        <v>667918.4</v>
      </c>
      <c r="L18" s="64"/>
    </row>
    <row r="19" spans="2:12" ht="12.75">
      <c r="B19" s="50" t="s">
        <v>17</v>
      </c>
      <c r="D19" s="61">
        <v>5145185.76</v>
      </c>
      <c r="E19" s="62"/>
      <c r="G19" s="67"/>
      <c r="I19" s="50" t="s">
        <v>17</v>
      </c>
      <c r="K19" s="61">
        <v>8233486.340000001</v>
      </c>
      <c r="L19" s="64"/>
    </row>
    <row r="20" spans="6:14" ht="12.75">
      <c r="F20" s="50" t="s">
        <v>19</v>
      </c>
      <c r="G20" s="68">
        <v>382372.55</v>
      </c>
      <c r="M20" s="50" t="s">
        <v>19</v>
      </c>
      <c r="N20" s="68">
        <v>1080774.98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217601.43</v>
      </c>
      <c r="I21" s="50" t="s">
        <v>22</v>
      </c>
      <c r="K21" s="61">
        <v>815002649.43</v>
      </c>
      <c r="M21" s="50" t="s">
        <v>20</v>
      </c>
      <c r="N21" s="63">
        <v>512020.88</v>
      </c>
    </row>
    <row r="22" spans="7:14" ht="12.75">
      <c r="G22" s="69">
        <v>164771.12</v>
      </c>
      <c r="N22" s="69">
        <v>568754.1</v>
      </c>
    </row>
    <row r="23" ht="12.75">
      <c r="G23" s="69"/>
    </row>
    <row r="24" spans="6:14" ht="12.75">
      <c r="F24" s="70"/>
      <c r="G24" s="67">
        <v>0.010428650663996335</v>
      </c>
      <c r="N24" s="67">
        <v>0.012543006281437653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296799248.44</v>
      </c>
      <c r="H29" s="50" t="s">
        <v>24</v>
      </c>
      <c r="M29" s="50" t="s">
        <v>18</v>
      </c>
      <c r="N29" s="61">
        <v>748345788.71</v>
      </c>
      <c r="O29" s="50" t="s">
        <v>24</v>
      </c>
    </row>
    <row r="30" spans="2:15" ht="12.75">
      <c r="B30" s="50" t="s">
        <v>14</v>
      </c>
      <c r="D30" s="61">
        <v>6943022.82</v>
      </c>
      <c r="E30" s="64"/>
      <c r="F30" s="50" t="s">
        <v>18</v>
      </c>
      <c r="G30" s="63">
        <v>283189173.22</v>
      </c>
      <c r="H30" s="50" t="s">
        <v>25</v>
      </c>
      <c r="I30" s="50" t="s">
        <v>14</v>
      </c>
      <c r="K30" s="61">
        <v>6120516.08</v>
      </c>
      <c r="L30" s="64"/>
      <c r="M30" s="50" t="s">
        <v>18</v>
      </c>
      <c r="N30" s="63">
        <v>724684313.93</v>
      </c>
      <c r="O30" s="50" t="s">
        <v>25</v>
      </c>
    </row>
    <row r="31" spans="2:14" ht="12.75">
      <c r="B31" s="50" t="s">
        <v>15</v>
      </c>
      <c r="D31" s="61">
        <v>1134120.36</v>
      </c>
      <c r="E31" s="64"/>
      <c r="G31" s="65">
        <v>289994210.83000004</v>
      </c>
      <c r="I31" s="50" t="s">
        <v>15</v>
      </c>
      <c r="K31" s="61">
        <v>1021874.36</v>
      </c>
      <c r="L31" s="64"/>
      <c r="N31" s="65">
        <v>736515051.3199999</v>
      </c>
    </row>
    <row r="32" spans="2:12" ht="12.75">
      <c r="B32" s="50" t="s">
        <v>16</v>
      </c>
      <c r="D32" s="66">
        <v>401737.69</v>
      </c>
      <c r="E32" s="64"/>
      <c r="I32" s="50" t="s">
        <v>16</v>
      </c>
      <c r="K32" s="66">
        <v>354191.6</v>
      </c>
      <c r="L32" s="64"/>
    </row>
    <row r="33" spans="2:14" ht="12.75">
      <c r="B33" s="50" t="s">
        <v>17</v>
      </c>
      <c r="D33" s="61">
        <v>8478880.870000001</v>
      </c>
      <c r="E33" s="64"/>
      <c r="G33" s="67"/>
      <c r="I33" s="50" t="s">
        <v>17</v>
      </c>
      <c r="K33" s="61">
        <v>7496582.04</v>
      </c>
      <c r="L33" s="64"/>
      <c r="M33" s="50" t="s">
        <v>19</v>
      </c>
      <c r="N33" s="68">
        <v>1040973.11</v>
      </c>
    </row>
    <row r="34" spans="6:14" ht="12.75">
      <c r="F34" s="50" t="s">
        <v>19</v>
      </c>
      <c r="G34" s="68">
        <v>1037875.6</v>
      </c>
      <c r="L34" s="71"/>
      <c r="M34" s="50" t="s">
        <v>20</v>
      </c>
      <c r="N34" s="63">
        <v>475288.05</v>
      </c>
    </row>
    <row r="35" spans="6:14" ht="12.75">
      <c r="F35" s="50" t="s">
        <v>20</v>
      </c>
      <c r="G35" s="63">
        <v>440484.12</v>
      </c>
      <c r="L35" s="71"/>
      <c r="N35" s="69">
        <v>565685.06</v>
      </c>
    </row>
    <row r="36" spans="2:12" ht="12.75">
      <c r="B36" s="50" t="s">
        <v>22</v>
      </c>
      <c r="D36" s="61">
        <v>720584873.87</v>
      </c>
      <c r="G36" s="69">
        <v>597391.48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0.009216676166812869</v>
      </c>
    </row>
    <row r="38" spans="6:7" ht="12.75">
      <c r="F38" s="70"/>
      <c r="G38" s="67">
        <v>0.024720140927925016</v>
      </c>
    </row>
    <row r="42" ht="12.75">
      <c r="E42" s="67"/>
    </row>
    <row r="43" ht="12.75">
      <c r="E43" s="67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iujfrau</cp:lastModifiedBy>
  <cp:lastPrinted>2010-10-13T16:56:51Z</cp:lastPrinted>
  <dcterms:created xsi:type="dcterms:W3CDTF">2002-12-11T19:26:21Z</dcterms:created>
  <dcterms:modified xsi:type="dcterms:W3CDTF">2010-11-12T16:59:15Z</dcterms:modified>
  <cp:category/>
  <cp:version/>
  <cp:contentType/>
  <cp:contentStatus/>
</cp:coreProperties>
</file>